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updateLinks="never" codeName="ThisWorkbook"/>
  <mc:AlternateContent xmlns:mc="http://schemas.openxmlformats.org/markup-compatibility/2006">
    <mc:Choice Requires="x15">
      <x15ac:absPath xmlns:x15ac="http://schemas.microsoft.com/office/spreadsheetml/2010/11/ac" url="\\iris\CustomerServices\Programs\EWB-Development grant\Program Materials\"/>
    </mc:Choice>
  </mc:AlternateContent>
  <xr:revisionPtr revIDLastSave="0" documentId="13_ncr:1_{81D81D4C-016B-4044-8C74-4DFCDBEB95E3}" xr6:coauthVersionLast="46" xr6:coauthVersionMax="46" xr10:uidLastSave="{00000000-0000-0000-0000-000000000000}"/>
  <bookViews>
    <workbookView xWindow="-103" yWindow="-103" windowWidth="33120" windowHeight="18120" tabRatio="796" firstSheet="4" activeTab="4" xr2:uid="{00000000-000D-0000-FFFF-FFFF00000000}"/>
  </bookViews>
  <sheets>
    <sheet name="Inputs" sheetId="64" state="hidden" r:id="rId1"/>
    <sheet name="Export" sheetId="68" state="hidden" r:id="rId2"/>
    <sheet name="Revision key" sheetId="35" state="hidden" r:id="rId3"/>
    <sheet name="Lookups" sheetId="61" state="hidden" r:id="rId4"/>
    <sheet name="Instructions" sheetId="65" r:id="rId5"/>
    <sheet name="Training reimbursement" sheetId="72" r:id="rId6"/>
    <sheet name="Marketing reimbursement" sheetId="74" state="hidden" r:id="rId7"/>
    <sheet name="Request for payment" sheetId="70" r:id="rId8"/>
  </sheets>
  <definedNames>
    <definedName name="_3rd_part_name" localSheetId="6">'Marketing reimbursement'!#REF!</definedName>
    <definedName name="_3rd_part_name" localSheetId="5">'Training reimbursement'!#REF!</definedName>
    <definedName name="_3rd_part_name">#REF!</definedName>
    <definedName name="_xlnm._FilterDatabase" localSheetId="2" hidden="1">'Revision key'!$A$1:$C$9</definedName>
    <definedName name="address" localSheetId="6">'Marketing reimbursement'!$C$21</definedName>
    <definedName name="address" localSheetId="5">'Training reimbursement'!$C$21</definedName>
    <definedName name="address">#REF!</definedName>
    <definedName name="ApplicationName">Lookups!$B$3</definedName>
    <definedName name="ApplicationVersion">Lookups!$B$2</definedName>
    <definedName name="ApprovalCode">Inputs!$C$19</definedName>
    <definedName name="BonusAllow">Inputs!$C$25</definedName>
    <definedName name="Business_Name" localSheetId="6">'Marketing reimbursement'!$C$11</definedName>
    <definedName name="Business_Name">'Training reimbursement'!$C$11</definedName>
    <definedName name="CFL">Lookups!#REF!</definedName>
    <definedName name="city_state" localSheetId="6">'Marketing reimbursement'!$C$23</definedName>
    <definedName name="city_state" localSheetId="5">'Training reimbursement'!$C$23</definedName>
    <definedName name="city_state">#REF!</definedName>
    <definedName name="company_name" localSheetId="6">'Marketing reimbursement'!$C$17</definedName>
    <definedName name="company_name" localSheetId="5">'Training reimbursement'!$C$17</definedName>
    <definedName name="company_name">#REF!</definedName>
    <definedName name="CompletionDate_Estimated" localSheetId="6">'Marketing reimbursement'!#REF!</definedName>
    <definedName name="CompletionDate_Estimated" localSheetId="5">'Training reimbursement'!#REF!</definedName>
    <definedName name="CompletionDate_Estimated">#REF!</definedName>
    <definedName name="Contractor_Company" localSheetId="6">'Marketing reimbursement'!#REF!</definedName>
    <definedName name="Contractor_Company" localSheetId="5">'Training reimbursement'!#REF!</definedName>
    <definedName name="Contractor_Company">#REF!</definedName>
    <definedName name="Contractor_Contact" localSheetId="6">'Marketing reimbursement'!#REF!</definedName>
    <definedName name="Contractor_Contact" localSheetId="5">'Training reimbursement'!#REF!</definedName>
    <definedName name="Contractor_Contact">#REF!</definedName>
    <definedName name="Contractor_Email" localSheetId="6">'Marketing reimbursement'!#REF!</definedName>
    <definedName name="Contractor_Email" localSheetId="5">'Training reimbursement'!#REF!</definedName>
    <definedName name="Contractor_Email">#REF!</definedName>
    <definedName name="Contractor_Mailing_Address" localSheetId="6">'Marketing reimbursement'!#REF!</definedName>
    <definedName name="Contractor_Mailing_Address" localSheetId="5">'Training reimbursement'!#REF!</definedName>
    <definedName name="Contractor_Mailing_Address">#REF!</definedName>
    <definedName name="Contractor_Mailing_City" localSheetId="6">'Marketing reimbursement'!#REF!</definedName>
    <definedName name="Contractor_Mailing_City" localSheetId="5">'Training reimbursement'!#REF!</definedName>
    <definedName name="Contractor_Mailing_City">#REF!</definedName>
    <definedName name="Contractor_Phone" localSheetId="6">'Marketing reimbursement'!#REF!</definedName>
    <definedName name="Contractor_Phone" localSheetId="5">'Training reimbursement'!#REF!</definedName>
    <definedName name="Contractor_Phone">#REF!</definedName>
    <definedName name="Controls">Lookups!#REF!</definedName>
    <definedName name="Controls_Pretty">Lookups!#REF!</definedName>
    <definedName name="Controls_Savings">Lookups!#REF!</definedName>
    <definedName name="Controls_Ugly">Lookups!#REF!</definedName>
    <definedName name="CostSavings_10">#REF!</definedName>
    <definedName name="CostSavings_2">#REF!</definedName>
    <definedName name="CostSavings_3">#REF!</definedName>
    <definedName name="CostSavings_4">#REF!</definedName>
    <definedName name="CostSavings_5">#REF!</definedName>
    <definedName name="CostSavings_6">#REF!</definedName>
    <definedName name="CostSavings_7">#REF!</definedName>
    <definedName name="CostSavings_8">#REF!</definedName>
    <definedName name="CostSavings_9">#REF!</definedName>
    <definedName name="CostSavings_Total">#REF!</definedName>
    <definedName name="Course_title" localSheetId="6">'Marketing reimbursement'!$C$17</definedName>
    <definedName name="Course_title">'Training reimbursement'!$C$17</definedName>
    <definedName name="Customer_CompanyName" localSheetId="6">'Marketing reimbursement'!$C$17</definedName>
    <definedName name="Customer_CompanyName" localSheetId="5">'Training reimbursement'!$C$17</definedName>
    <definedName name="Customer_CompanyName_Legal" localSheetId="6">'Marketing reimbursement'!$G$17</definedName>
    <definedName name="Customer_CompanyName_Legal" localSheetId="5">'Training reimbursement'!$G$17</definedName>
    <definedName name="Customer_CompanyName_Legal">#REF!</definedName>
    <definedName name="Customer_Contact" localSheetId="6">'Marketing reimbursement'!$C$18</definedName>
    <definedName name="Customer_Contact" localSheetId="5">'Training reimbursement'!$C$18</definedName>
    <definedName name="Customer_Contact">#REF!</definedName>
    <definedName name="Customer_Email" localSheetId="6">'Marketing reimbursement'!#REF!</definedName>
    <definedName name="Customer_Email" localSheetId="5">'Training reimbursement'!#REF!</definedName>
    <definedName name="Customer_Email">#REF!</definedName>
    <definedName name="Customer_Mailing_Address" localSheetId="6">'Marketing reimbursement'!$G$21</definedName>
    <definedName name="Customer_Mailing_Address" localSheetId="5">'Training reimbursement'!$G$21</definedName>
    <definedName name="Customer_Mailing_Address">#REF!</definedName>
    <definedName name="Customer_Mailing_City" localSheetId="6">'Marketing reimbursement'!$G$23</definedName>
    <definedName name="Customer_Mailing_City" localSheetId="5">'Training reimbursement'!$G$23</definedName>
    <definedName name="Customer_Mailing_City">#REF!</definedName>
    <definedName name="Customer_Phone" localSheetId="6">'Marketing reimbursement'!#REF!</definedName>
    <definedName name="Customer_Phone" localSheetId="5">'Training reimbursement'!#REF!</definedName>
    <definedName name="Customer_Phone">#REF!</definedName>
    <definedName name="Customer_Site_Address" localSheetId="6">'Marketing reimbursement'!$C$21</definedName>
    <definedName name="Customer_Site_Address" localSheetId="5">'Training reimbursement'!$C$21</definedName>
    <definedName name="Customer_Site_Address">#REF!</definedName>
    <definedName name="Customer_Site_City" localSheetId="6">'Marketing reimbursement'!$C$23</definedName>
    <definedName name="Customer_Site_City" localSheetId="5">'Training reimbursement'!$C$23</definedName>
    <definedName name="Customer_Site_City">#REF!</definedName>
    <definedName name="Customer_Title" localSheetId="6">'Marketing reimbursement'!$G$18</definedName>
    <definedName name="Customer_Title" localSheetId="5">'Training reimbursement'!$G$18</definedName>
    <definedName name="Customer_Title">#REF!</definedName>
    <definedName name="CustomerCap">Inputs!#REF!</definedName>
    <definedName name="Date_Application">Inputs!$C$3</definedName>
    <definedName name="Date_Application_Final">Inputs!$C$29</definedName>
    <definedName name="Date_Paid">Inputs!$C$30</definedName>
    <definedName name="Date_Preapproval">Inputs!$C$24</definedName>
    <definedName name="dba" localSheetId="6">'Marketing reimbursement'!$G$17</definedName>
    <definedName name="dba" localSheetId="5">'Training reimbursement'!$G$17</definedName>
    <definedName name="dba">#REF!</definedName>
    <definedName name="DemandReduction_10">#REF!</definedName>
    <definedName name="DemandReduction_2">#REF!</definedName>
    <definedName name="DemandReduction_3">#REF!</definedName>
    <definedName name="DemandReduction_4">#REF!</definedName>
    <definedName name="DemandReduction_5">#REF!</definedName>
    <definedName name="DemandReduction_6">#REF!</definedName>
    <definedName name="DemandReduction_7">#REF!</definedName>
    <definedName name="DemandReduction_8">#REF!</definedName>
    <definedName name="DemandReduction_Total">Export!$AF$3</definedName>
    <definedName name="ElectricityCost">Lookups!#REF!</definedName>
    <definedName name="ElectricUtility" localSheetId="6">'Marketing reimbursement'!#REF!</definedName>
    <definedName name="ElectricUtility" localSheetId="5">'Training reimbursement'!#REF!</definedName>
    <definedName name="ElectricUtility">#REF!</definedName>
    <definedName name="EnergySavings_10">#REF!</definedName>
    <definedName name="EnergySavings_2">#REF!</definedName>
    <definedName name="EnergySavings_3">#REF!</definedName>
    <definedName name="EnergySavings_4">#REF!</definedName>
    <definedName name="EnergySavings_5">#REF!</definedName>
    <definedName name="EnergySavings_6">#REF!</definedName>
    <definedName name="EnergySavings_7">#REF!</definedName>
    <definedName name="EnergySavings_8">#REF!</definedName>
    <definedName name="EnergySavings_9">#REF!</definedName>
    <definedName name="EnergySavings_Total">#REF!</definedName>
    <definedName name="EOC_Project">Inputs!#REF!</definedName>
    <definedName name="Facility_Types" localSheetId="6">'Marketing reimbursement'!#REF!</definedName>
    <definedName name="Facility_Types" localSheetId="5">'Training reimbursement'!#REF!</definedName>
    <definedName name="Facility_Types">#REF!</definedName>
    <definedName name="FacilityType" localSheetId="6">'Marketing reimbursement'!#REF!</definedName>
    <definedName name="FacilityType" localSheetId="5">'Training reimbursement'!#REF!</definedName>
    <definedName name="FacilityType">#REF!</definedName>
    <definedName name="FileName">Instructions!$B$1</definedName>
    <definedName name="Fixtures_New_Pretty">Lookups!#REF!</definedName>
    <definedName name="Fixtures_Old_Pretty">Lookups!#REF!</definedName>
    <definedName name="Fixtures_Old_Ugly">Lookups!#REF!</definedName>
    <definedName name="HighIntensityDischarge">Lookups!#REF!</definedName>
    <definedName name="HighPressureSodium">Lookups!#REF!</definedName>
    <definedName name="Incandescent">Lookups!#REF!</definedName>
    <definedName name="LED">Lookups!#REF!</definedName>
    <definedName name="LineLosses_EP">Lookups!#REF!</definedName>
    <definedName name="LineLosses_FC">Lookups!#REF!</definedName>
    <definedName name="LineLosses_LM">Lookups!#REF!</definedName>
    <definedName name="LineLosses_LV">Lookups!#REF!</definedName>
    <definedName name="LineLosses_Project">Lookups!#REF!</definedName>
    <definedName name="MeasureLife_10">#REF!</definedName>
    <definedName name="MeasureLife_2">#REF!</definedName>
    <definedName name="MeasureLife_3">#REF!</definedName>
    <definedName name="MeasureLife_4">#REF!</definedName>
    <definedName name="MeasureLife_5">#REF!</definedName>
    <definedName name="MeasureLife_6">#REF!</definedName>
    <definedName name="MeasureLife_7">#REF!</definedName>
    <definedName name="MeasureLife_8">#REF!</definedName>
    <definedName name="MeasureLife_9">#REF!</definedName>
    <definedName name="MeasureLife_overall">Export!#REF!</definedName>
    <definedName name="MotorEfficiencies">Lookups!#REF!</definedName>
    <definedName name="MotorLoadFactors">Lookups!#REF!</definedName>
    <definedName name="MotorTypes">Lookups!#REF!</definedName>
    <definedName name="name" localSheetId="6">'Marketing reimbursement'!$C$18</definedName>
    <definedName name="name" localSheetId="5">'Training reimbursement'!$C$18</definedName>
    <definedName name="name">#REF!</definedName>
    <definedName name="New_Fixture_Rebate_Total">#REF!</definedName>
    <definedName name="None">Lookups!#REF!</definedName>
    <definedName name="NTG_10">#REF!</definedName>
    <definedName name="NTG_2">#REF!</definedName>
    <definedName name="NTG_3">#REF!</definedName>
    <definedName name="NTG_4">#REF!</definedName>
    <definedName name="NTG_5">#REF!</definedName>
    <definedName name="NTG_6">#REF!</definedName>
    <definedName name="NTG_7">#REF!</definedName>
    <definedName name="NTG_8">#REF!</definedName>
    <definedName name="NTG_9">#REF!</definedName>
    <definedName name="NTG_overall">Export!#REF!</definedName>
    <definedName name="OperatingHours" localSheetId="6">'Marketing reimbursement'!#REF!</definedName>
    <definedName name="OperatingHours" localSheetId="5">'Training reimbursement'!#REF!</definedName>
    <definedName name="OperatingHours">#REF!</definedName>
    <definedName name="Other">Lookups!#REF!</definedName>
    <definedName name="Participant_Address" localSheetId="6">'Marketing reimbursement'!$C$21</definedName>
    <definedName name="Participant_Address" localSheetId="5">'Training reimbursement'!$C$21</definedName>
    <definedName name="Participant_Address">#REF!</definedName>
    <definedName name="Participant_Business" localSheetId="6">'Marketing reimbursement'!$C$17</definedName>
    <definedName name="Participant_Business" localSheetId="5">'Training reimbursement'!$C$17</definedName>
    <definedName name="Participant_Business">#REF!</definedName>
    <definedName name="Participant_City_State" localSheetId="6">'Marketing reimbursement'!$C$23</definedName>
    <definedName name="Participant_City_State" localSheetId="5">'Training reimbursement'!$C$23</definedName>
    <definedName name="Participant_City_State">#REF!</definedName>
    <definedName name="Participant_Contact" localSheetId="6">'Marketing reimbursement'!$C$18</definedName>
    <definedName name="Participant_Contact" localSheetId="5">'Training reimbursement'!$C$18</definedName>
    <definedName name="Participant_Contact">#REF!</definedName>
    <definedName name="Participant_Contact_Title" localSheetId="6">'Marketing reimbursement'!$G$18</definedName>
    <definedName name="Participant_Contact_Title" localSheetId="5">'Training reimbursement'!$G$18</definedName>
    <definedName name="Participant_Contact_Title">#REF!</definedName>
    <definedName name="Participant_DBA" localSheetId="6">'Marketing reimbursement'!$G$17</definedName>
    <definedName name="Participant_DBA" localSheetId="5">'Training reimbursement'!$G$17</definedName>
    <definedName name="Participant_DBA">#REF!</definedName>
    <definedName name="Participant_Email" localSheetId="6">'Marketing reimbursement'!$G$23</definedName>
    <definedName name="Participant_Email" localSheetId="5">'Training reimbursement'!$G$23</definedName>
    <definedName name="Participant_Email">#REF!</definedName>
    <definedName name="Participant_Phone" localSheetId="6">'Marketing reimbursement'!$G$21</definedName>
    <definedName name="Participant_Phone" localSheetId="5">'Training reimbursement'!$G$21</definedName>
    <definedName name="Participant_Phone">#REF!</definedName>
    <definedName name="Payee" localSheetId="6">'Marketing reimbursement'!#REF!</definedName>
    <definedName name="Payee" localSheetId="5">'Training reimbursement'!#REF!</definedName>
    <definedName name="Payee">#REF!</definedName>
    <definedName name="Payee_Address" localSheetId="6">'Marketing reimbursement'!#REF!</definedName>
    <definedName name="Payee_Address" localSheetId="5">'Training reimbursement'!#REF!</definedName>
    <definedName name="Payee_Address">#REF!</definedName>
    <definedName name="Payee_City" localSheetId="6">'Marketing reimbursement'!#REF!</definedName>
    <definedName name="Payee_City" localSheetId="5">'Training reimbursement'!#REF!</definedName>
    <definedName name="Payee_City">#REF!</definedName>
    <definedName name="Payee_Company" localSheetId="6">'Marketing reimbursement'!#REF!</definedName>
    <definedName name="Payee_Company" localSheetId="5">'Training reimbursement'!#REF!</definedName>
    <definedName name="Payee_Company">#REF!</definedName>
    <definedName name="Payee_Contact" localSheetId="6">'Marketing reimbursement'!#REF!</definedName>
    <definedName name="Payee_Contact" localSheetId="5">'Training reimbursement'!#REF!</definedName>
    <definedName name="Payee_Contact">#REF!</definedName>
    <definedName name="Payee_Email" localSheetId="6">'Marketing reimbursement'!#REF!</definedName>
    <definedName name="Payee_Email" localSheetId="5">'Training reimbursement'!#REF!</definedName>
    <definedName name="Payee_Email">#REF!</definedName>
    <definedName name="Payee_Phone" localSheetId="6">'Marketing reimbursement'!#REF!</definedName>
    <definedName name="Payee_Phone" localSheetId="5">'Training reimbursement'!#REF!</definedName>
    <definedName name="Payee_Phone">#REF!</definedName>
    <definedName name="PeakCoincidence_Summer">Inputs!$C$9</definedName>
    <definedName name="PeakCoincidence_Winter">Inputs!#REF!</definedName>
    <definedName name="Previous_Rebates">Inputs!#REF!</definedName>
    <definedName name="_xlnm.Print_Area" localSheetId="4">Instructions!$B$2:$AP$43</definedName>
    <definedName name="_xlnm.Print_Area" localSheetId="6">'Marketing reimbursement'!$B$2:$H$32</definedName>
    <definedName name="_xlnm.Print_Area" localSheetId="7">'Request for payment'!$B$2:$L$117</definedName>
    <definedName name="_xlnm.Print_Area" localSheetId="5">'Training reimbursement'!$B$2:$H$32</definedName>
    <definedName name="ProjectCost_Total">#REF!</definedName>
    <definedName name="ProjectCost10">#REF!</definedName>
    <definedName name="ProjectCost2">#REF!</definedName>
    <definedName name="ProjectCost3">#REF!</definedName>
    <definedName name="ProjectCost4">#REF!</definedName>
    <definedName name="ProjectCost5">#REF!</definedName>
    <definedName name="ProjectCost6">#REF!</definedName>
    <definedName name="ProjectCost7">#REF!</definedName>
    <definedName name="ProjectCost8">#REF!</definedName>
    <definedName name="ProjectCost9">#REF!</definedName>
    <definedName name="ProjectName">Inputs!$C$6</definedName>
    <definedName name="ProjectNumber">Inputs!$C$22</definedName>
    <definedName name="ProjectStatus">Inputs!$C$32</definedName>
    <definedName name="Rebate_10">#REF!</definedName>
    <definedName name="Rebate_2">#REF!</definedName>
    <definedName name="Rebate_3">#REF!</definedName>
    <definedName name="Rebate_4">#REF!</definedName>
    <definedName name="Rebate_5">#REF!</definedName>
    <definedName name="Rebate_6">#REF!</definedName>
    <definedName name="Rebate_7">#REF!</definedName>
    <definedName name="Rebate_8">#REF!</definedName>
    <definedName name="Rebate_9">#REF!</definedName>
    <definedName name="Rebate_Cap_Site">Inputs!#REF!</definedName>
    <definedName name="Rebate_CapExceed">Inputs!$F$19</definedName>
    <definedName name="Rebate_Directive">Inputs!$F$28</definedName>
    <definedName name="Rebate_LightingBonus">#REF!</definedName>
    <definedName name="Rebate_Potential">#REF!</definedName>
    <definedName name="RebateTotal">#REF!</definedName>
    <definedName name="SiteCap">Inputs!#REF!</definedName>
    <definedName name="T12Fluorescent">Lookups!#REF!</definedName>
    <definedName name="T5Fluorescent">Lookups!#REF!</definedName>
    <definedName name="T8Fluorescent">Lookups!#REF!</definedName>
    <definedName name="ThermSavings_9">#REF!</definedName>
    <definedName name="title" localSheetId="6">'Marketing reimbursement'!$G$18</definedName>
    <definedName name="title" localSheetId="5">'Training reimbursement'!$G$18</definedName>
    <definedName name="title">#REF!</definedName>
    <definedName name="Utilities_Electric" localSheetId="6">'Marketing reimbursement'!#REF!</definedName>
    <definedName name="Utilities_Electric" localSheetId="5">'Training reimbursement'!#REF!</definedName>
    <definedName name="Utilities_Electric">#REF!</definedName>
    <definedName name="VFD_Application">Lookups!#REF!</definedName>
    <definedName name="VFD_Control_Baseline">Lookups!#REF!</definedName>
    <definedName name="VFD_Control_Upgrade">Lookups!#REF!</definedName>
    <definedName name="VFD_Savings">Lookups!#REF!</definedName>
    <definedName name="WaiveCap">Inputs!$C$26</definedName>
    <definedName name="WaterSavings_10">#REF!</definedName>
    <definedName name="WaterSavings_9">#REF!</definedName>
    <definedName name="WaterUtility" localSheetId="6">'Marketing reimbursement'!#REF!</definedName>
    <definedName name="WaterUtility" localSheetId="5">'Training reimbursement'!#REF!</definedName>
    <definedName name="WaterUtility">#REF!</definedName>
    <definedName name="Z_EA749CA0_BA75_421F_A6D6_D31993754F26_.wvu.PrintArea" localSheetId="6" hidden="1">'Marketing reimbursement'!$B$16:$H$27</definedName>
    <definedName name="Z_EA749CA0_BA75_421F_A6D6_D31993754F26_.wvu.PrintArea" localSheetId="5" hidden="1">'Training reimbursement'!$B$16:$H$27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9" i="64" l="1"/>
  <c r="K2" i="70"/>
  <c r="G2" i="74"/>
  <c r="G2" i="72"/>
  <c r="E32" i="64"/>
  <c r="E31" i="64"/>
  <c r="E30" i="64"/>
  <c r="C29" i="64"/>
  <c r="C30" i="64" s="1"/>
  <c r="G20" i="74"/>
  <c r="D20" i="74"/>
  <c r="G20" i="72"/>
  <c r="D20" i="72"/>
  <c r="C14" i="64"/>
  <c r="AV3" i="68" l="1"/>
  <c r="AS3" i="68"/>
  <c r="AT3" i="68"/>
  <c r="U3" i="68"/>
  <c r="C21" i="64"/>
  <c r="G6" i="72" s="1"/>
  <c r="K70" i="70"/>
  <c r="K4" i="70"/>
  <c r="G4" i="72"/>
  <c r="G4" i="74"/>
  <c r="E15" i="64"/>
  <c r="E13" i="64"/>
  <c r="E12" i="64"/>
  <c r="E14" i="64"/>
  <c r="C15" i="64"/>
  <c r="C13" i="64"/>
  <c r="C12" i="64"/>
  <c r="M3" i="68"/>
  <c r="AY3" i="68"/>
  <c r="AX3" i="68"/>
  <c r="AW3" i="68"/>
  <c r="AU3" i="68"/>
  <c r="AR3" i="68"/>
  <c r="AQ3" i="68"/>
  <c r="AP3" i="68"/>
  <c r="AO3" i="68"/>
  <c r="AN3" i="68"/>
  <c r="AM3" i="68"/>
  <c r="AL3" i="68"/>
  <c r="AK3" i="68"/>
  <c r="AJ3" i="68"/>
  <c r="AI3" i="68"/>
  <c r="AH3" i="68"/>
  <c r="AG3" i="68"/>
  <c r="AF3" i="68"/>
  <c r="AE3" i="68"/>
  <c r="AD3" i="68"/>
  <c r="AC3" i="68"/>
  <c r="AB3" i="68"/>
  <c r="AA3" i="68"/>
  <c r="W3" i="68"/>
  <c r="V3" i="68"/>
  <c r="Z3" i="68"/>
  <c r="Y3" i="68"/>
  <c r="X3" i="68"/>
  <c r="T3" i="68"/>
  <c r="S3" i="68"/>
  <c r="K3" i="68"/>
  <c r="L3" i="68" s="1"/>
  <c r="J3" i="68"/>
  <c r="P3" i="68" s="1"/>
  <c r="H3" i="68"/>
  <c r="E3" i="68"/>
  <c r="D3" i="68"/>
  <c r="C3" i="68"/>
  <c r="I3" i="68"/>
  <c r="A3" i="68"/>
  <c r="C11" i="64"/>
  <c r="K68" i="70"/>
  <c r="B6" i="74"/>
  <c r="B6" i="72"/>
  <c r="B6" i="65"/>
  <c r="B71" i="70"/>
  <c r="B5" i="70"/>
  <c r="B69" i="70"/>
  <c r="AZ3" i="68"/>
  <c r="G3" i="68"/>
  <c r="B3" i="68"/>
  <c r="O3" i="68" l="1"/>
  <c r="E16" i="64"/>
  <c r="E19" i="64" s="1"/>
  <c r="N3" i="68"/>
  <c r="K72" i="70"/>
  <c r="G6" i="74"/>
  <c r="F3" i="68"/>
  <c r="K6" i="70"/>
  <c r="C16" i="64"/>
  <c r="C19" i="64" s="1"/>
  <c r="R3" i="68" l="1"/>
  <c r="Q3" i="6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DavisP</author>
  </authors>
  <commentList>
    <comment ref="A1" authorId="0" shapeId="0" xr:uid="{00000000-0006-0000-0000-000001000000}">
      <text>
        <r>
          <rPr>
            <sz val="8"/>
            <color indexed="81"/>
            <rFont val="Tahoma"/>
            <family val="2"/>
          </rPr>
          <t xml:space="preserve">Locations to update revision number.  Title of each of the following pages:
-Program Instructions
-Application Instructions
-Page1-Enter General Info </t>
        </r>
      </text>
    </comment>
  </commentList>
</comments>
</file>

<file path=xl/sharedStrings.xml><?xml version="1.0" encoding="utf-8"?>
<sst xmlns="http://schemas.openxmlformats.org/spreadsheetml/2006/main" count="301" uniqueCount="243">
  <si>
    <t>Version #</t>
  </si>
  <si>
    <t>Comments</t>
  </si>
  <si>
    <t>Release Date</t>
  </si>
  <si>
    <t>No</t>
  </si>
  <si>
    <t>Mailing Address</t>
  </si>
  <si>
    <t>Need help?</t>
  </si>
  <si>
    <t>Contact Person</t>
  </si>
  <si>
    <t>Project Information</t>
  </si>
  <si>
    <t>Project Number</t>
  </si>
  <si>
    <t>Project Name</t>
  </si>
  <si>
    <t>Company Name</t>
  </si>
  <si>
    <t>Mailing Street Address</t>
  </si>
  <si>
    <t>Mailing City, State Zip</t>
  </si>
  <si>
    <t>Contact Name</t>
  </si>
  <si>
    <t>Rebate Status</t>
  </si>
  <si>
    <t>Payee</t>
  </si>
  <si>
    <t>Application Name</t>
  </si>
  <si>
    <t>Application Version</t>
  </si>
  <si>
    <t>Company Name:</t>
  </si>
  <si>
    <t>Project Number:</t>
  </si>
  <si>
    <t>Name</t>
  </si>
  <si>
    <t>Title</t>
  </si>
  <si>
    <t>Date</t>
  </si>
  <si>
    <t>Phone</t>
  </si>
  <si>
    <t>City, State, and Zip</t>
  </si>
  <si>
    <t>Participant Agreement</t>
  </si>
  <si>
    <t>Participant Signature</t>
  </si>
  <si>
    <t>How to participate</t>
  </si>
  <si>
    <t>Notes</t>
  </si>
  <si>
    <t>N/A</t>
  </si>
  <si>
    <t>Waive Cap?</t>
  </si>
  <si>
    <t>Month Committed</t>
  </si>
  <si>
    <t>Who approved final?</t>
  </si>
  <si>
    <t>Who preapproved?</t>
  </si>
  <si>
    <t>Multifamily</t>
  </si>
  <si>
    <t>Allow Bonus?</t>
  </si>
  <si>
    <t>todo</t>
  </si>
  <si>
    <t>Pre-Approval</t>
  </si>
  <si>
    <t>Energy advisor:</t>
  </si>
  <si>
    <t>Approver (final):</t>
  </si>
  <si>
    <t>Final</t>
  </si>
  <si>
    <t>Approver (pre):</t>
  </si>
  <si>
    <t>City, State, Zip</t>
  </si>
  <si>
    <t>Telephone</t>
  </si>
  <si>
    <t>Email</t>
  </si>
  <si>
    <t>Any Exceptions?</t>
  </si>
  <si>
    <t>Exceptions?</t>
  </si>
  <si>
    <r>
      <t xml:space="preserve">For more information or help filling out the application, call </t>
    </r>
    <r>
      <rPr>
        <b/>
        <sz val="9"/>
        <rFont val="Arial"/>
        <family val="2"/>
      </rPr>
      <t>970-229-4823</t>
    </r>
    <r>
      <rPr>
        <sz val="9"/>
        <rFont val="Arial"/>
        <family val="2"/>
      </rPr>
      <t xml:space="preserve"> or email </t>
    </r>
    <r>
      <rPr>
        <b/>
        <sz val="9"/>
        <color rgb="FF00A6CE"/>
        <rFont val="Arial"/>
        <family val="2"/>
      </rPr>
      <t>business@efficiencyworks.org</t>
    </r>
  </si>
  <si>
    <r>
      <t xml:space="preserve">Legal Business Name </t>
    </r>
    <r>
      <rPr>
        <sz val="8"/>
        <color theme="1"/>
        <rFont val="Arial"/>
        <family val="2"/>
      </rPr>
      <t>(if different)</t>
    </r>
  </si>
  <si>
    <t>By submitting this application, I hereby acknowledge that I have read, understand and agree to be bound by all requirements, terms, and conditions of the Efficiency Works Program including, but not limited to, the Terms and Conditions set forth on the Request for Payment tab of this application.</t>
  </si>
  <si>
    <t>Terms and Conditions (continued from previous page)</t>
  </si>
  <si>
    <t>Page 2 of 2</t>
  </si>
  <si>
    <t>Continued on next page                                                           Page 1 of 2</t>
  </si>
  <si>
    <t>Number of employees attending</t>
  </si>
  <si>
    <t>Course title</t>
  </si>
  <si>
    <t>Lighting:
_DLC networked controls
_Lightfair International (LFI) conference</t>
  </si>
  <si>
    <t>Energy efficiency:
_ISO 50001 energy management
_Energy efficiency practitioner
_Building Performance Institute (BPI)</t>
  </si>
  <si>
    <t>Other:
_Smart buildings / IoT
_Business sales &amp; marketing
_Heat pump technology</t>
  </si>
  <si>
    <t>City(s) targeted</t>
  </si>
  <si>
    <t>Eligible marketing project types</t>
  </si>
  <si>
    <t>Print</t>
  </si>
  <si>
    <t>Online</t>
  </si>
  <si>
    <t>Broadcast</t>
  </si>
  <si>
    <t>_Direct mail / flyers
_Newspaper
_Magazine
_Co-branded business cards</t>
  </si>
  <si>
    <t xml:space="preserve">_Banner ad
_Pay-per-click ad including social media sponsored posts
_Social media sponsored posts: Eligible websites include Facebook, LinkedIn, Instagram and Yelp. Pre-approval before running any ads.
_Paid search </t>
  </si>
  <si>
    <t>Radio and TV ad: Content should represent how your business services can help your customers improve energy performance. Air tests of all radio and TV ads must be included when requesting pre-approval.</t>
  </si>
  <si>
    <t>Additional exclusions</t>
  </si>
  <si>
    <t>_You may not use the Efficiency Works logo or name on any classified listing, such as Craigslist or Angie’s List.
_You may not use the Efficiency Works logo on vehicles, places of business, or apparel.
_Efficiency Works reserves the right to deny use of the Efficiency Works logo at any time.</t>
  </si>
  <si>
    <t>Participant acknowledgement of terms and conditions</t>
  </si>
  <si>
    <t>Course Location</t>
  </si>
  <si>
    <t>Type of project</t>
  </si>
  <si>
    <t>Terms and conditions</t>
  </si>
  <si>
    <t>Per company max (all projects)</t>
  </si>
  <si>
    <t>Minimum eligible rebate per project</t>
  </si>
  <si>
    <t>Participant type:</t>
  </si>
  <si>
    <t>Project type:</t>
  </si>
  <si>
    <t xml:space="preserve">EWB program benefited: </t>
  </si>
  <si>
    <t>Project number</t>
  </si>
  <si>
    <t>Pay date</t>
  </si>
  <si>
    <t>(1) The pre-approved Microsoft Excel grant application
(2) Project or training invoices
(3) IRS form W-9 for the payee (call us if this includes a Social Security Number)
(4) The Terms &amp; Conditions listed below signed by the Participant</t>
  </si>
  <si>
    <t>Participant and company information</t>
  </si>
  <si>
    <t>Service Provider Development Grant Application</t>
  </si>
  <si>
    <t>Approved Grant:</t>
  </si>
  <si>
    <t>Business Name</t>
  </si>
  <si>
    <r>
      <t xml:space="preserve">Cost estimate </t>
    </r>
    <r>
      <rPr>
        <b/>
        <i/>
        <vertAlign val="superscript"/>
        <sz val="14"/>
        <color rgb="FFFFC000"/>
        <rFont val="Arial"/>
        <family val="2"/>
      </rPr>
      <t>(i)</t>
    </r>
  </si>
  <si>
    <t>Training reimbursement</t>
  </si>
  <si>
    <r>
      <t xml:space="preserve">End date </t>
    </r>
    <r>
      <rPr>
        <b/>
        <i/>
        <vertAlign val="superscript"/>
        <sz val="14"/>
        <color rgb="FFFFC000"/>
        <rFont val="Arial"/>
        <family val="2"/>
      </rPr>
      <t>(i)</t>
    </r>
  </si>
  <si>
    <r>
      <t xml:space="preserve">Description of training </t>
    </r>
    <r>
      <rPr>
        <b/>
        <i/>
        <vertAlign val="superscript"/>
        <sz val="14"/>
        <color rgb="FFFFC000"/>
        <rFont val="Arial"/>
        <family val="2"/>
      </rPr>
      <t>(i)</t>
    </r>
  </si>
  <si>
    <r>
      <t xml:space="preserve">Start date </t>
    </r>
    <r>
      <rPr>
        <b/>
        <i/>
        <vertAlign val="superscript"/>
        <sz val="14"/>
        <color rgb="FFFFC000"/>
        <rFont val="Arial"/>
        <family val="2"/>
      </rPr>
      <t>(i)</t>
    </r>
  </si>
  <si>
    <t>How will this training benefit your company and Efficiency Works Business programs?</t>
  </si>
  <si>
    <t>Trainings listed as Development Grant eligible on the Efficiency Works website</t>
  </si>
  <si>
    <t>General</t>
  </si>
  <si>
    <t xml:space="preserve">Training </t>
  </si>
  <si>
    <t>Continuing education credits</t>
  </si>
  <si>
    <t>Yes</t>
  </si>
  <si>
    <t>Will continuing education credits be earned? Select yes or no</t>
  </si>
  <si>
    <t>Marketing reimbursement</t>
  </si>
  <si>
    <r>
      <t xml:space="preserve">Marketing start date </t>
    </r>
    <r>
      <rPr>
        <b/>
        <i/>
        <vertAlign val="superscript"/>
        <sz val="14"/>
        <color rgb="FFFFC000"/>
        <rFont val="Arial"/>
        <family val="2"/>
      </rPr>
      <t>(i)</t>
    </r>
  </si>
  <si>
    <r>
      <t xml:space="preserve">Program promoted </t>
    </r>
    <r>
      <rPr>
        <b/>
        <i/>
        <vertAlign val="superscript"/>
        <sz val="14"/>
        <color rgb="FFFFC000"/>
        <rFont val="Arial"/>
        <family val="2"/>
      </rPr>
      <t>(i)</t>
    </r>
  </si>
  <si>
    <t>Marketing</t>
  </si>
  <si>
    <t>Print - direct mail / flyers</t>
  </si>
  <si>
    <t>Print - newspaper</t>
  </si>
  <si>
    <t>Print - magazine</t>
  </si>
  <si>
    <t>Online - banner ad</t>
  </si>
  <si>
    <t>Broadcast - TV</t>
  </si>
  <si>
    <t xml:space="preserve">Broadcast - radio </t>
  </si>
  <si>
    <t>Online - pay per click</t>
  </si>
  <si>
    <t>Print - co-branded business cards</t>
  </si>
  <si>
    <r>
      <t xml:space="preserve">Description of marketing campaign </t>
    </r>
    <r>
      <rPr>
        <b/>
        <i/>
        <vertAlign val="superscript"/>
        <sz val="14"/>
        <color rgb="FFFFC000"/>
        <rFont val="Arial"/>
        <family val="2"/>
      </rPr>
      <t>(i)</t>
    </r>
  </si>
  <si>
    <t>How will this marketing campaign benefit your company and Efficiency Works Business programs?</t>
  </si>
  <si>
    <t>Other - see description</t>
  </si>
  <si>
    <t>Online - social media</t>
  </si>
  <si>
    <r>
      <t xml:space="preserve">Type of project </t>
    </r>
    <r>
      <rPr>
        <b/>
        <i/>
        <vertAlign val="superscript"/>
        <sz val="14"/>
        <color rgb="FFFFC000"/>
        <rFont val="Arial"/>
        <family val="2"/>
      </rPr>
      <t>(i)</t>
    </r>
  </si>
  <si>
    <t>Program promoted</t>
  </si>
  <si>
    <t>New construction</t>
  </si>
  <si>
    <t>Indoor agriculture</t>
  </si>
  <si>
    <t>General Efficiency Works brand</t>
  </si>
  <si>
    <t>Energy management</t>
  </si>
  <si>
    <t>Efficiency rebates - cooling</t>
  </si>
  <si>
    <t>Efficiency rebates - lighting</t>
  </si>
  <si>
    <t>Efficiency rebates - water</t>
  </si>
  <si>
    <t>Advising and assessments</t>
  </si>
  <si>
    <t>Training reimbursement description</t>
  </si>
  <si>
    <t>HVAC:
_Advanced rooftop controls
_ASHRAE E-Learning
_ASHRAE conferences</t>
  </si>
  <si>
    <t>Marketing reimbursement description</t>
  </si>
  <si>
    <t>City(s) Targeted</t>
  </si>
  <si>
    <t>Loveland</t>
  </si>
  <si>
    <t>Estes Park</t>
  </si>
  <si>
    <t>Fort Collins</t>
  </si>
  <si>
    <t>Longmont</t>
  </si>
  <si>
    <t>Marketing end date</t>
  </si>
  <si>
    <t>Please list digital draft materials provided for review and any other project notes:</t>
  </si>
  <si>
    <t>Online - paid search</t>
  </si>
  <si>
    <t>Request for payment</t>
  </si>
  <si>
    <t>Request for payment: auto fill equation company header and contact deets for signature</t>
  </si>
  <si>
    <t>Inputs</t>
  </si>
  <si>
    <t>Participant Type</t>
  </si>
  <si>
    <t>Listed Provider</t>
  </si>
  <si>
    <t>Premium Provider</t>
  </si>
  <si>
    <t>Large Customer</t>
  </si>
  <si>
    <t>Project type</t>
  </si>
  <si>
    <t>Training</t>
  </si>
  <si>
    <t>Both-Training &amp; Marketing</t>
  </si>
  <si>
    <r>
      <rPr>
        <b/>
        <sz val="9"/>
        <color theme="1"/>
        <rFont val="Arial"/>
        <family val="2"/>
      </rPr>
      <t>Instructions</t>
    </r>
    <r>
      <rPr>
        <sz val="9"/>
        <color theme="1"/>
        <rFont val="Arial"/>
        <family val="2"/>
      </rPr>
      <t xml:space="preserve">: Upon completion of the project, submit the following to request for payment: </t>
    </r>
  </si>
  <si>
    <t>Examples of eligible training and event types (but not limited to)</t>
  </si>
  <si>
    <t>To request reimbursement for other trainings not listed above, submit the pre-approval application for consideration.</t>
  </si>
  <si>
    <t>Two or more Efficiency Works communities</t>
  </si>
  <si>
    <t>Building tune-up</t>
  </si>
  <si>
    <t xml:space="preserve">I have read, understood, agree and possess the authority to execute this Request for Payment Form in relation to the terms and conditions listed above. This section to be completed by the participant. </t>
  </si>
  <si>
    <t>Course location</t>
  </si>
  <si>
    <t>Professional conference</t>
  </si>
  <si>
    <t>On-site</t>
  </si>
  <si>
    <t>Off-site</t>
  </si>
  <si>
    <t>Training Project Details</t>
  </si>
  <si>
    <t>Marketing Project Details</t>
  </si>
  <si>
    <t>Preapproval received:</t>
  </si>
  <si>
    <t>Preapproval date:</t>
  </si>
  <si>
    <t>Project name:</t>
  </si>
  <si>
    <t>Annual training max</t>
  </si>
  <si>
    <t>Annual marketing max</t>
  </si>
  <si>
    <t>Max project cost %</t>
  </si>
  <si>
    <t>Max per person training</t>
  </si>
  <si>
    <t>Min reimbursement</t>
  </si>
  <si>
    <t>Other - see notes</t>
  </si>
  <si>
    <t>Per person max (all projects)</t>
  </si>
  <si>
    <t>Estimated completion date:</t>
  </si>
  <si>
    <t>Potential training grant ($):</t>
  </si>
  <si>
    <t>Potential marketing grant ($):</t>
  </si>
  <si>
    <t>Current training grants (all personnel):</t>
  </si>
  <si>
    <t>Approved training grant ($):</t>
  </si>
  <si>
    <t>Approved marketing grant ($):</t>
  </si>
  <si>
    <t>Current marketing grants:</t>
  </si>
  <si>
    <t>Project cost estimate</t>
  </si>
  <si>
    <t>Eligible costs covered</t>
  </si>
  <si>
    <t>Max percentage rebate per project</t>
  </si>
  <si>
    <t>Approved total grant ($):</t>
  </si>
  <si>
    <t>Training Company Name</t>
  </si>
  <si>
    <t>Marketing Company Name</t>
  </si>
  <si>
    <t>Training Street Address</t>
  </si>
  <si>
    <t>Training City, State Zip</t>
  </si>
  <si>
    <t>Marketing Street Address</t>
  </si>
  <si>
    <t>Marketing City, State Zip</t>
  </si>
  <si>
    <t>Preapproval Date</t>
  </si>
  <si>
    <t>Actual completion date:</t>
  </si>
  <si>
    <t>Estimated Completion Date</t>
  </si>
  <si>
    <t>Estimated Payment Date</t>
  </si>
  <si>
    <t>Training Amount</t>
  </si>
  <si>
    <t>Marketing Amount</t>
  </si>
  <si>
    <t>Total Amount</t>
  </si>
  <si>
    <t>Actual Completion Date</t>
  </si>
  <si>
    <t>Actual Payment Date</t>
  </si>
  <si>
    <t>Training Participants</t>
  </si>
  <si>
    <t>Dates</t>
  </si>
  <si>
    <t>Month Paid</t>
  </si>
  <si>
    <t>Year Paid</t>
  </si>
  <si>
    <t>Training Contact Name</t>
  </si>
  <si>
    <t>Training Phone Number</t>
  </si>
  <si>
    <t>Training Email Address</t>
  </si>
  <si>
    <t>Marketing Contact Name</t>
  </si>
  <si>
    <t>Marketing Phone Number</t>
  </si>
  <si>
    <t>Marketing Email Address</t>
  </si>
  <si>
    <t>Participant Contact &amp; Address</t>
  </si>
  <si>
    <t>Participating Company &amp; Personnel</t>
  </si>
  <si>
    <t>Project Info</t>
  </si>
  <si>
    <t>Participant type</t>
  </si>
  <si>
    <t>EWB program benefited</t>
  </si>
  <si>
    <t>Training Course Title</t>
  </si>
  <si>
    <t>Training Course Location</t>
  </si>
  <si>
    <t># of Training Attendees</t>
  </si>
  <si>
    <t>Training Cost Estimate</t>
  </si>
  <si>
    <t>Training Start Date</t>
  </si>
  <si>
    <t>Training End Date</t>
  </si>
  <si>
    <t>Continuing Education Credits Earned?</t>
  </si>
  <si>
    <t>Marketing Project Type</t>
  </si>
  <si>
    <t>Marketing Cost Estimate</t>
  </si>
  <si>
    <t xml:space="preserve">Marketing EWB Program </t>
  </si>
  <si>
    <t>Market Start Date</t>
  </si>
  <si>
    <t>Market End Date</t>
  </si>
  <si>
    <t>Market Cities Targeted</t>
  </si>
  <si>
    <t xml:space="preserve">Payee Details Check </t>
  </si>
  <si>
    <t>Other</t>
  </si>
  <si>
    <t>Project status:</t>
  </si>
  <si>
    <t>Personnel attending training:</t>
  </si>
  <si>
    <t>Year Committed</t>
  </si>
  <si>
    <t>First publication</t>
  </si>
  <si>
    <t>na</t>
  </si>
  <si>
    <r>
      <t>Instructions</t>
    </r>
    <r>
      <rPr>
        <sz val="10"/>
        <color theme="1"/>
        <rFont val="Arial"/>
        <family val="2"/>
      </rPr>
      <t xml:space="preserve">: Fill out this page with the Efficiency Works Business participant and training information, all fields are required.  Fields with an </t>
    </r>
    <r>
      <rPr>
        <b/>
        <sz val="10"/>
        <color rgb="FFFFC000"/>
        <rFont val="Arial"/>
        <family val="2"/>
      </rPr>
      <t>(i)</t>
    </r>
    <r>
      <rPr>
        <sz val="10"/>
        <color theme="1"/>
        <rFont val="Arial"/>
        <family val="2"/>
      </rPr>
      <t xml:space="preserve"> symbol, can be clicked to display program rule reminders related to the field.  To be eligible for training reimbursement participant must be a listed Efficiency Works Business Service Provider or a large commercial customer participating by invite-only.  See the Instructions page for additional eligibility and supporting document requirements.</t>
    </r>
    <r>
      <rPr>
        <b/>
        <sz val="10"/>
        <color theme="1"/>
        <rFont val="Arial"/>
        <family val="2"/>
      </rPr>
      <t xml:space="preserve"> </t>
    </r>
  </si>
  <si>
    <r>
      <t>Instructions</t>
    </r>
    <r>
      <rPr>
        <sz val="10"/>
        <color theme="1"/>
        <rFont val="Arial"/>
        <family val="2"/>
      </rPr>
      <t xml:space="preserve">: Fill out this page with the Efficiency Works Business participant and marketing project information, all fields are required.  Fields with an </t>
    </r>
    <r>
      <rPr>
        <b/>
        <sz val="10"/>
        <color rgb="FFFFC000"/>
        <rFont val="Arial"/>
        <family val="2"/>
      </rPr>
      <t>(i)</t>
    </r>
    <r>
      <rPr>
        <sz val="10"/>
        <color theme="1"/>
        <rFont val="Arial"/>
        <family val="2"/>
      </rPr>
      <t xml:space="preserve"> symbol, can be clicked to display program rule reminders related to the field.  To be eligible for marketing reimbursement participant must be a listed Efficiency Works Business Service Provider or a large commercial customer participating by invite-only.  See the Instructions page for additional eligibility and supporting document requirements.</t>
    </r>
    <r>
      <rPr>
        <b/>
        <sz val="10"/>
        <color theme="1"/>
        <rFont val="Arial"/>
        <family val="2"/>
      </rPr>
      <t xml:space="preserve"> </t>
    </r>
  </si>
  <si>
    <t>Names of employees attending the training</t>
  </si>
  <si>
    <r>
      <t xml:space="preserve">Potential grant </t>
    </r>
    <r>
      <rPr>
        <b/>
        <i/>
        <sz val="9"/>
        <color theme="1"/>
        <rFont val="Arial"/>
        <family val="2"/>
      </rPr>
      <t>Premium Provider</t>
    </r>
  </si>
  <si>
    <r>
      <t xml:space="preserve">Potential grant </t>
    </r>
    <r>
      <rPr>
        <b/>
        <i/>
        <sz val="9"/>
        <color theme="1"/>
        <rFont val="Arial"/>
        <family val="2"/>
      </rPr>
      <t>Listed Provider</t>
    </r>
  </si>
  <si>
    <t>Listed service provider</t>
  </si>
  <si>
    <t>Annual training maximum:</t>
  </si>
  <si>
    <t>Amount reimbursed:</t>
  </si>
  <si>
    <t>Minimum reimbursement:</t>
  </si>
  <si>
    <t>Premium service provider &amp; customer</t>
  </si>
  <si>
    <r>
      <t xml:space="preserve">Legal Business Name </t>
    </r>
    <r>
      <rPr>
        <sz val="9"/>
        <color theme="1"/>
        <rFont val="Arial"/>
        <family val="2"/>
      </rPr>
      <t>(if different)</t>
    </r>
  </si>
  <si>
    <t>Effective January 1, 2022 until further notice.</t>
  </si>
  <si>
    <t>No marketing in 2022</t>
  </si>
  <si>
    <t>12/10/21, version 22.1</t>
  </si>
  <si>
    <t>removed marketing references in instructions and hid tab</t>
  </si>
  <si>
    <t>fixed T&amp;C page format to get 2 pages vs 3 pages</t>
  </si>
  <si>
    <t>changed version to 22.1 on lookups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</si>
</sst>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quot;$&quot;#,##0"/>
    <numFmt numFmtId="165" formatCode="0.0"/>
  </numFmts>
  <fonts count="45" x14ac:knownFonts="1">
    <font>
      <sz val="10"/>
      <name val="Arial"/>
    </font>
    <font>
      <sz val="11"/>
      <color theme="1"/>
      <name val="Arial"/>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Arial"/>
      <family val="2"/>
    </font>
    <font>
      <sz val="10"/>
      <name val="Arial"/>
      <family val="2"/>
    </font>
    <font>
      <sz val="8"/>
      <color indexed="81"/>
      <name val="Tahoma"/>
      <family val="2"/>
    </font>
    <font>
      <b/>
      <sz val="10"/>
      <name val="Arial"/>
      <family val="2"/>
    </font>
    <font>
      <b/>
      <sz val="11"/>
      <color theme="1"/>
      <name val="Arial"/>
      <family val="2"/>
    </font>
    <font>
      <b/>
      <sz val="10"/>
      <color theme="0"/>
      <name val="Arial"/>
      <family val="2"/>
    </font>
    <font>
      <sz val="9"/>
      <name val="Arial"/>
      <family val="2"/>
    </font>
    <font>
      <sz val="9"/>
      <color theme="1"/>
      <name val="Arial"/>
      <family val="2"/>
    </font>
    <font>
      <b/>
      <sz val="9"/>
      <name val="Arial"/>
      <family val="2"/>
    </font>
    <font>
      <b/>
      <sz val="11"/>
      <color theme="0"/>
      <name val="Arial"/>
      <family val="2"/>
    </font>
    <font>
      <b/>
      <sz val="10"/>
      <color theme="1"/>
      <name val="Arial"/>
      <family val="2"/>
    </font>
    <font>
      <sz val="10"/>
      <name val="Arial"/>
      <family val="2"/>
    </font>
    <font>
      <b/>
      <sz val="9"/>
      <color theme="1"/>
      <name val="Arial"/>
      <family val="2"/>
    </font>
    <font>
      <b/>
      <sz val="14"/>
      <color theme="1"/>
      <name val="Arial"/>
      <family val="2"/>
    </font>
    <font>
      <b/>
      <sz val="12"/>
      <color theme="1"/>
      <name val="Arial"/>
      <family val="2"/>
    </font>
    <font>
      <b/>
      <sz val="9"/>
      <color rgb="FFC00000"/>
      <name val="Arial"/>
      <family val="2"/>
    </font>
    <font>
      <sz val="11"/>
      <color theme="1"/>
      <name val="Arial"/>
      <family val="2"/>
      <scheme val="minor"/>
    </font>
    <font>
      <sz val="12"/>
      <name val="Times New Roman"/>
      <family val="1"/>
    </font>
    <font>
      <sz val="8"/>
      <color theme="1"/>
      <name val="Arial"/>
      <family val="2"/>
    </font>
    <font>
      <b/>
      <sz val="9"/>
      <color rgb="FF00A6CE"/>
      <name val="Arial"/>
      <family val="2"/>
    </font>
    <font>
      <sz val="8.5"/>
      <color theme="1"/>
      <name val="Arial"/>
      <family val="2"/>
    </font>
    <font>
      <b/>
      <sz val="9"/>
      <color theme="0"/>
      <name val="Arial"/>
      <family val="2"/>
    </font>
    <font>
      <sz val="8"/>
      <name val="Arial"/>
      <family val="2"/>
    </font>
    <font>
      <b/>
      <i/>
      <vertAlign val="superscript"/>
      <sz val="14"/>
      <color rgb="FFFFC000"/>
      <name val="Arial"/>
      <family val="2"/>
    </font>
    <font>
      <b/>
      <sz val="16"/>
      <color theme="1"/>
      <name val="Arial"/>
      <family val="2"/>
    </font>
    <font>
      <b/>
      <sz val="10"/>
      <color rgb="FFFFC000"/>
      <name val="Arial"/>
      <family val="2"/>
    </font>
    <font>
      <b/>
      <i/>
      <sz val="9"/>
      <name val="Arial"/>
      <family val="2"/>
    </font>
    <font>
      <sz val="10"/>
      <name val="Arial"/>
      <family val="2"/>
    </font>
    <font>
      <b/>
      <sz val="10"/>
      <color theme="1"/>
      <name val="Arial"/>
      <family val="2"/>
      <scheme val="minor"/>
    </font>
    <font>
      <sz val="10"/>
      <color theme="1"/>
      <name val="Arial"/>
      <family val="2"/>
      <scheme val="minor"/>
    </font>
    <font>
      <sz val="10"/>
      <name val="Arial"/>
      <family val="2"/>
      <scheme val="minor"/>
    </font>
    <font>
      <b/>
      <sz val="9"/>
      <color theme="1"/>
      <name val="Arial"/>
      <family val="2"/>
      <scheme val="minor"/>
    </font>
    <font>
      <sz val="9"/>
      <color theme="1"/>
      <name val="Arial"/>
      <family val="2"/>
      <scheme val="minor"/>
    </font>
    <font>
      <sz val="9"/>
      <name val="Arial"/>
      <family val="2"/>
      <scheme val="minor"/>
    </font>
    <font>
      <b/>
      <sz val="9"/>
      <color rgb="FFFF0000"/>
      <name val="Arial"/>
      <family val="2"/>
      <scheme val="minor"/>
    </font>
    <font>
      <b/>
      <sz val="9"/>
      <name val="Arial"/>
      <family val="2"/>
      <scheme val="minor"/>
    </font>
    <font>
      <b/>
      <sz val="12"/>
      <color theme="1"/>
      <name val="Arial"/>
      <family val="2"/>
      <scheme val="minor"/>
    </font>
    <font>
      <b/>
      <i/>
      <sz val="9"/>
      <color theme="1"/>
      <name val="Arial"/>
      <family val="2"/>
    </font>
    <font>
      <b/>
      <sz val="10.5"/>
      <color theme="1"/>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4"/>
        <bgColor indexed="64"/>
      </patternFill>
    </fill>
    <fill>
      <patternFill patternType="solid">
        <fgColor theme="2"/>
        <bgColor indexed="64"/>
      </patternFill>
    </fill>
    <fill>
      <patternFill patternType="solid">
        <fgColor theme="0" tint="-4.9989318521683403E-2"/>
        <bgColor indexed="64"/>
      </patternFill>
    </fill>
    <fill>
      <patternFill patternType="solid">
        <fgColor theme="2"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hair">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diagonal/>
    </border>
  </borders>
  <cellStyleXfs count="7">
    <xf numFmtId="0" fontId="0" fillId="0" borderId="0"/>
    <xf numFmtId="9" fontId="17" fillId="0" borderId="0" applyFont="0" applyFill="0" applyBorder="0" applyAlignment="0" applyProtection="0"/>
    <xf numFmtId="0" fontId="22" fillId="0" borderId="0"/>
    <xf numFmtId="0" fontId="7" fillId="0" borderId="0"/>
    <xf numFmtId="0" fontId="23" fillId="0" borderId="0"/>
    <xf numFmtId="0" fontId="1" fillId="0" borderId="0"/>
    <xf numFmtId="44" fontId="33" fillId="0" borderId="0" applyFont="0" applyFill="0" applyBorder="0" applyAlignment="0" applyProtection="0"/>
  </cellStyleXfs>
  <cellXfs count="337">
    <xf numFmtId="0" fontId="0" fillId="0" borderId="0" xfId="0"/>
    <xf numFmtId="0" fontId="13" fillId="0" borderId="0" xfId="0" applyFont="1" applyFill="1" applyAlignment="1">
      <alignment vertical="center"/>
    </xf>
    <xf numFmtId="0" fontId="12" fillId="0" borderId="0" xfId="0" applyFont="1" applyFill="1" applyAlignment="1">
      <alignment vertical="center"/>
    </xf>
    <xf numFmtId="0" fontId="20" fillId="0" borderId="0" xfId="0" applyFont="1" applyAlignment="1">
      <alignment vertical="center"/>
    </xf>
    <xf numFmtId="0" fontId="6" fillId="0" borderId="0" xfId="0" applyFont="1"/>
    <xf numFmtId="0" fontId="7" fillId="0" borderId="0" xfId="0" applyFont="1" applyFill="1" applyProtection="1"/>
    <xf numFmtId="0" fontId="12" fillId="0" borderId="0" xfId="0" applyFont="1" applyFill="1" applyBorder="1" applyAlignment="1" applyProtection="1">
      <alignment vertical="center"/>
    </xf>
    <xf numFmtId="0" fontId="5" fillId="0" borderId="0" xfId="0" applyFont="1" applyFill="1" applyAlignment="1" applyProtection="1">
      <alignment vertical="center"/>
    </xf>
    <xf numFmtId="0" fontId="13" fillId="0" borderId="0" xfId="0" applyFont="1" applyAlignment="1" applyProtection="1">
      <alignment horizontal="right" vertical="center"/>
    </xf>
    <xf numFmtId="0" fontId="4" fillId="0" borderId="0" xfId="0" applyFont="1" applyProtection="1"/>
    <xf numFmtId="0" fontId="4" fillId="0" borderId="0" xfId="0" applyFont="1" applyFill="1" applyProtection="1"/>
    <xf numFmtId="0" fontId="13" fillId="0" borderId="0" xfId="0" applyFont="1" applyProtection="1"/>
    <xf numFmtId="0" fontId="13" fillId="0" borderId="0" xfId="0" applyFont="1" applyFill="1" applyProtection="1"/>
    <xf numFmtId="0" fontId="4" fillId="0" borderId="0" xfId="0" applyFont="1" applyFill="1" applyAlignment="1" applyProtection="1">
      <alignment vertical="center"/>
    </xf>
    <xf numFmtId="0" fontId="4" fillId="0" borderId="0" xfId="0" applyFont="1" applyAlignment="1" applyProtection="1">
      <alignment vertical="center"/>
    </xf>
    <xf numFmtId="0" fontId="18" fillId="0" borderId="0" xfId="0" applyFont="1" applyFill="1" applyBorder="1" applyAlignment="1" applyProtection="1">
      <alignment horizontal="left" vertical="center"/>
    </xf>
    <xf numFmtId="0" fontId="3" fillId="0" borderId="0" xfId="0" applyFont="1" applyAlignment="1">
      <alignment horizontal="center" vertical="center" wrapText="1"/>
    </xf>
    <xf numFmtId="0" fontId="16" fillId="0" borderId="0" xfId="0" applyFont="1" applyAlignment="1" applyProtection="1">
      <alignment horizontal="left" wrapText="1"/>
    </xf>
    <xf numFmtId="6" fontId="18" fillId="0" borderId="0" xfId="0" applyNumberFormat="1" applyFont="1" applyFill="1" applyBorder="1" applyAlignment="1" applyProtection="1">
      <alignment horizontal="left" vertical="center"/>
    </xf>
    <xf numFmtId="0" fontId="13" fillId="0" borderId="0" xfId="0" applyFont="1"/>
    <xf numFmtId="0" fontId="16" fillId="0" borderId="0" xfId="0" applyFont="1" applyAlignment="1" applyProtection="1">
      <alignment wrapText="1"/>
    </xf>
    <xf numFmtId="0" fontId="9" fillId="0" borderId="1" xfId="0" applyFont="1" applyBorder="1" applyAlignment="1">
      <alignment horizontal="center"/>
    </xf>
    <xf numFmtId="0" fontId="9" fillId="0" borderId="1" xfId="0" applyFont="1" applyBorder="1" applyAlignment="1">
      <alignment horizontal="left"/>
    </xf>
    <xf numFmtId="0" fontId="9" fillId="0" borderId="1" xfId="0" applyFont="1" applyBorder="1"/>
    <xf numFmtId="0" fontId="7" fillId="0" borderId="0" xfId="0" applyFont="1"/>
    <xf numFmtId="0" fontId="7" fillId="0" borderId="2" xfId="0" applyFont="1" applyFill="1" applyBorder="1" applyAlignment="1">
      <alignment vertical="top" wrapText="1"/>
    </xf>
    <xf numFmtId="0" fontId="7" fillId="0" borderId="2" xfId="0" applyFont="1" applyBorder="1"/>
    <xf numFmtId="0" fontId="7" fillId="0" borderId="2" xfId="0" applyFont="1" applyFill="1" applyBorder="1"/>
    <xf numFmtId="165" fontId="7" fillId="0" borderId="2" xfId="0" quotePrefix="1" applyNumberFormat="1" applyFont="1" applyBorder="1" applyAlignment="1">
      <alignment horizontal="center" vertical="center"/>
    </xf>
    <xf numFmtId="14" fontId="7" fillId="0" borderId="2" xfId="0" applyNumberFormat="1" applyFont="1" applyFill="1" applyBorder="1" applyAlignment="1">
      <alignment horizontal="center" vertical="center"/>
    </xf>
    <xf numFmtId="0" fontId="7" fillId="0" borderId="11" xfId="0" applyFont="1" applyFill="1" applyBorder="1"/>
    <xf numFmtId="165" fontId="7" fillId="0" borderId="11" xfId="0" quotePrefix="1" applyNumberFormat="1" applyFont="1" applyBorder="1" applyAlignment="1">
      <alignment horizontal="center" vertical="center"/>
    </xf>
    <xf numFmtId="165" fontId="7" fillId="0" borderId="3" xfId="0" quotePrefix="1" applyNumberFormat="1" applyFont="1" applyBorder="1" applyAlignment="1">
      <alignment horizontal="center" vertical="center"/>
    </xf>
    <xf numFmtId="0" fontId="7" fillId="0" borderId="0" xfId="0" applyFont="1" applyAlignment="1">
      <alignment horizontal="center"/>
    </xf>
    <xf numFmtId="0" fontId="7" fillId="0" borderId="0" xfId="0" applyFont="1" applyAlignment="1">
      <alignment horizontal="left"/>
    </xf>
    <xf numFmtId="0" fontId="7" fillId="0" borderId="12" xfId="0" applyFont="1" applyBorder="1"/>
    <xf numFmtId="0" fontId="18" fillId="7" borderId="1" xfId="0" applyFont="1" applyFill="1" applyBorder="1" applyAlignment="1" applyProtection="1">
      <alignment horizontal="right" vertical="center"/>
    </xf>
    <xf numFmtId="0" fontId="18" fillId="7" borderId="1" xfId="0" applyFont="1" applyFill="1" applyBorder="1" applyAlignment="1" applyProtection="1">
      <alignment horizontal="right" vertical="center" wrapText="1"/>
    </xf>
    <xf numFmtId="0" fontId="7" fillId="0" borderId="0" xfId="0" applyFont="1" applyFill="1" applyBorder="1" applyProtection="1"/>
    <xf numFmtId="0" fontId="5" fillId="0" borderId="0" xfId="0" applyFont="1" applyFill="1" applyBorder="1" applyAlignment="1" applyProtection="1">
      <alignment horizontal="left" vertical="center"/>
    </xf>
    <xf numFmtId="0" fontId="5" fillId="0" borderId="0" xfId="0" applyFont="1" applyFill="1" applyAlignment="1" applyProtection="1">
      <alignment horizontal="right" vertical="center"/>
    </xf>
    <xf numFmtId="0" fontId="5" fillId="0" borderId="0" xfId="0" applyFont="1" applyFill="1" applyAlignment="1" applyProtection="1">
      <alignment horizontal="right"/>
    </xf>
    <xf numFmtId="0" fontId="16" fillId="0" borderId="0" xfId="0" applyFont="1" applyFill="1" applyAlignment="1" applyProtection="1">
      <alignment horizontal="left" vertical="top" wrapText="1"/>
    </xf>
    <xf numFmtId="0" fontId="18" fillId="7" borderId="1" xfId="0" applyFont="1" applyFill="1" applyBorder="1" applyAlignment="1" applyProtection="1">
      <alignment horizontal="left" vertical="center"/>
    </xf>
    <xf numFmtId="0" fontId="12" fillId="0" borderId="8"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xf>
    <xf numFmtId="0" fontId="11" fillId="5" borderId="8" xfId="0" applyFont="1" applyFill="1" applyBorder="1" applyAlignment="1" applyProtection="1">
      <alignment vertical="center"/>
    </xf>
    <xf numFmtId="0" fontId="11" fillId="5" borderId="9" xfId="0" applyFont="1" applyFill="1" applyBorder="1" applyAlignment="1" applyProtection="1">
      <alignment vertical="center"/>
    </xf>
    <xf numFmtId="0" fontId="11" fillId="5" borderId="10" xfId="0" applyFont="1" applyFill="1" applyBorder="1" applyAlignment="1" applyProtection="1">
      <alignment vertical="center"/>
    </xf>
    <xf numFmtId="0" fontId="20" fillId="0" borderId="0" xfId="0" applyFont="1" applyFill="1" applyBorder="1" applyAlignment="1" applyProtection="1">
      <alignment vertical="center"/>
    </xf>
    <xf numFmtId="0" fontId="18" fillId="7" borderId="11" xfId="0" applyFont="1" applyFill="1" applyBorder="1" applyAlignment="1" applyProtection="1">
      <alignment horizontal="right" vertical="center"/>
    </xf>
    <xf numFmtId="0" fontId="18" fillId="7" borderId="1" xfId="0" applyFont="1" applyFill="1" applyBorder="1" applyAlignment="1" applyProtection="1">
      <alignment vertical="center"/>
    </xf>
    <xf numFmtId="0" fontId="13" fillId="0" borderId="0" xfId="0" applyFont="1" applyFill="1" applyBorder="1" applyAlignment="1" applyProtection="1">
      <alignment vertical="top"/>
    </xf>
    <xf numFmtId="0" fontId="18" fillId="0" borderId="0" xfId="0" applyFont="1" applyFill="1" applyBorder="1" applyAlignment="1" applyProtection="1">
      <alignment vertical="top"/>
    </xf>
    <xf numFmtId="0" fontId="7" fillId="0" borderId="0" xfId="0" applyFont="1" applyFill="1" applyAlignment="1" applyProtection="1"/>
    <xf numFmtId="0" fontId="18" fillId="7" borderId="8" xfId="0" applyFont="1" applyFill="1" applyBorder="1" applyAlignment="1" applyProtection="1">
      <alignment vertical="center"/>
    </xf>
    <xf numFmtId="0" fontId="13" fillId="0" borderId="8" xfId="0" applyFont="1" applyFill="1" applyBorder="1" applyAlignment="1" applyProtection="1">
      <alignment horizontal="left" vertical="center" wrapText="1"/>
    </xf>
    <xf numFmtId="0" fontId="12" fillId="0" borderId="0" xfId="0" applyFont="1" applyFill="1" applyBorder="1" applyAlignment="1" applyProtection="1">
      <alignment horizontal="right" vertical="center"/>
    </xf>
    <xf numFmtId="0" fontId="12" fillId="0" borderId="0" xfId="0" applyNumberFormat="1" applyFont="1" applyFill="1" applyBorder="1" applyAlignment="1" applyProtection="1">
      <alignment horizontal="left" vertical="center"/>
      <protection locked="0"/>
    </xf>
    <xf numFmtId="0" fontId="12" fillId="0" borderId="0" xfId="0" applyFont="1" applyFill="1" applyBorder="1" applyProtection="1"/>
    <xf numFmtId="0" fontId="14" fillId="0" borderId="0" xfId="0" applyFont="1" applyFill="1" applyBorder="1" applyProtection="1"/>
    <xf numFmtId="0" fontId="12" fillId="0" borderId="0" xfId="0" applyFont="1" applyFill="1" applyBorder="1" applyAlignment="1" applyProtection="1">
      <alignment horizontal="left" vertical="center"/>
    </xf>
    <xf numFmtId="0" fontId="32" fillId="0" borderId="0" xfId="0" applyFont="1" applyFill="1" applyBorder="1" applyProtection="1"/>
    <xf numFmtId="0" fontId="35" fillId="0" borderId="0" xfId="0" applyFont="1"/>
    <xf numFmtId="0" fontId="35" fillId="0" borderId="0" xfId="0" applyFont="1" applyBorder="1" applyAlignment="1" applyProtection="1">
      <alignment horizontal="left" vertical="center"/>
    </xf>
    <xf numFmtId="0" fontId="36" fillId="0" borderId="0" xfId="0" applyFont="1" applyAlignment="1" applyProtection="1">
      <alignment horizontal="center" vertical="center"/>
    </xf>
    <xf numFmtId="0" fontId="35" fillId="0" borderId="0" xfId="0" applyFont="1" applyAlignment="1" applyProtection="1">
      <alignment horizontal="center" vertical="center"/>
    </xf>
    <xf numFmtId="0" fontId="35" fillId="0" borderId="1" xfId="0" applyFont="1" applyBorder="1" applyAlignment="1" applyProtection="1">
      <alignment vertical="center"/>
    </xf>
    <xf numFmtId="0" fontId="35" fillId="0" borderId="1" xfId="0" applyFont="1" applyFill="1" applyBorder="1" applyAlignment="1" applyProtection="1">
      <alignment horizontal="center" vertical="center"/>
    </xf>
    <xf numFmtId="0" fontId="35" fillId="0" borderId="1" xfId="0" applyFont="1" applyBorder="1" applyAlignment="1" applyProtection="1">
      <alignment horizontal="left" vertical="center"/>
    </xf>
    <xf numFmtId="0" fontId="35" fillId="0" borderId="0" xfId="0" applyFont="1" applyAlignment="1" applyProtection="1">
      <alignment vertical="center"/>
    </xf>
    <xf numFmtId="0" fontId="36" fillId="0" borderId="1" xfId="0" applyFont="1" applyBorder="1" applyAlignment="1" applyProtection="1">
      <alignment horizontal="center" vertical="center"/>
    </xf>
    <xf numFmtId="0" fontId="35" fillId="0" borderId="1" xfId="0" applyFont="1" applyBorder="1" applyAlignment="1" applyProtection="1">
      <alignment horizontal="center" vertical="center"/>
    </xf>
    <xf numFmtId="0" fontId="12" fillId="0" borderId="0" xfId="0" applyFont="1" applyFill="1" applyBorder="1" applyAlignment="1" applyProtection="1">
      <alignment horizontal="center" vertical="center"/>
      <protection locked="0"/>
    </xf>
    <xf numFmtId="0" fontId="3" fillId="0" borderId="0" xfId="0" applyFont="1" applyBorder="1"/>
    <xf numFmtId="0" fontId="13" fillId="0" borderId="0" xfId="0" applyFont="1" applyAlignment="1" applyProtection="1">
      <alignment vertical="center"/>
      <protection locked="0"/>
    </xf>
    <xf numFmtId="0" fontId="13" fillId="0" borderId="0" xfId="0" applyFont="1" applyAlignment="1" applyProtection="1">
      <alignment horizontal="center" vertical="center"/>
      <protection locked="0"/>
    </xf>
    <xf numFmtId="0" fontId="13" fillId="0" borderId="0" xfId="0" applyFont="1" applyAlignment="1" applyProtection="1">
      <alignment horizontal="left" vertical="center"/>
      <protection locked="0"/>
    </xf>
    <xf numFmtId="0" fontId="12" fillId="0" borderId="0" xfId="0" applyFont="1" applyAlignment="1" applyProtection="1">
      <alignment horizontal="center" vertical="center"/>
      <protection locked="0"/>
    </xf>
    <xf numFmtId="0" fontId="12" fillId="0" borderId="0" xfId="0" applyFont="1" applyBorder="1" applyAlignment="1" applyProtection="1">
      <alignment vertical="center"/>
      <protection locked="0"/>
    </xf>
    <xf numFmtId="0" fontId="21" fillId="0" borderId="0" xfId="0" applyFont="1" applyFill="1" applyBorder="1" applyAlignment="1" applyProtection="1">
      <alignment vertical="center" wrapText="1"/>
      <protection locked="0"/>
    </xf>
    <xf numFmtId="0" fontId="13" fillId="0" borderId="0" xfId="0" applyFont="1" applyFill="1" applyBorder="1" applyAlignment="1" applyProtection="1">
      <alignment vertical="center"/>
      <protection locked="0"/>
    </xf>
    <xf numFmtId="0" fontId="13" fillId="0" borderId="0" xfId="0" applyFont="1" applyAlignment="1" applyProtection="1">
      <alignment horizontal="left" vertical="top" wrapText="1"/>
      <protection locked="0"/>
    </xf>
    <xf numFmtId="0" fontId="13" fillId="0" borderId="0" xfId="0" applyFont="1" applyAlignment="1" applyProtection="1">
      <alignment horizontal="left" vertical="center" wrapText="1"/>
      <protection locked="0"/>
    </xf>
    <xf numFmtId="0" fontId="12" fillId="0" borderId="0" xfId="0" applyFont="1" applyFill="1" applyBorder="1" applyAlignment="1" applyProtection="1">
      <alignment vertical="center" wrapText="1"/>
      <protection locked="0"/>
    </xf>
    <xf numFmtId="0" fontId="12" fillId="0" borderId="0" xfId="0" applyFont="1" applyBorder="1" applyAlignment="1" applyProtection="1">
      <alignment horizontal="left" vertical="center"/>
      <protection locked="0"/>
    </xf>
    <xf numFmtId="0" fontId="13" fillId="0" borderId="0" xfId="0" applyFont="1" applyFill="1" applyBorder="1" applyAlignment="1" applyProtection="1">
      <alignment horizontal="center" vertical="center"/>
      <protection locked="0"/>
    </xf>
    <xf numFmtId="9" fontId="13"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center"/>
      <protection locked="0"/>
    </xf>
    <xf numFmtId="0" fontId="35" fillId="0" borderId="0" xfId="0" applyFont="1" applyProtection="1"/>
    <xf numFmtId="0" fontId="35" fillId="0" borderId="1" xfId="0" applyFont="1" applyBorder="1" applyAlignment="1" applyProtection="1">
      <alignment horizontal="center"/>
    </xf>
    <xf numFmtId="0" fontId="35" fillId="0" borderId="1" xfId="0" applyFont="1" applyBorder="1" applyProtection="1"/>
    <xf numFmtId="0" fontId="35" fillId="0" borderId="0" xfId="0" applyFont="1" applyBorder="1" applyAlignment="1" applyProtection="1">
      <alignment horizontal="center" vertical="center"/>
    </xf>
    <xf numFmtId="0" fontId="35" fillId="0" borderId="0" xfId="0" applyFont="1" applyBorder="1" applyProtection="1"/>
    <xf numFmtId="164" fontId="35" fillId="0" borderId="1" xfId="6" applyNumberFormat="1" applyFont="1" applyBorder="1" applyProtection="1"/>
    <xf numFmtId="9" fontId="35" fillId="0" borderId="1" xfId="1" applyFont="1" applyBorder="1" applyProtection="1"/>
    <xf numFmtId="164" fontId="35" fillId="0" borderId="0" xfId="6" applyNumberFormat="1" applyFont="1" applyBorder="1" applyProtection="1"/>
    <xf numFmtId="9" fontId="35" fillId="0" borderId="0" xfId="1" applyFont="1" applyBorder="1" applyProtection="1"/>
    <xf numFmtId="0" fontId="38" fillId="0" borderId="0" xfId="0" applyFont="1" applyAlignment="1" applyProtection="1">
      <alignment horizontal="left" vertical="center"/>
      <protection locked="0"/>
    </xf>
    <xf numFmtId="0" fontId="38" fillId="0" borderId="0" xfId="0" applyFont="1" applyAlignment="1" applyProtection="1">
      <alignment horizontal="center" vertical="center"/>
      <protection locked="0"/>
    </xf>
    <xf numFmtId="0" fontId="39" fillId="0" borderId="0" xfId="0" applyFont="1" applyAlignment="1" applyProtection="1">
      <alignment horizontal="center" vertical="center"/>
      <protection locked="0"/>
    </xf>
    <xf numFmtId="14" fontId="38" fillId="0" borderId="16" xfId="0" applyNumberFormat="1" applyFont="1" applyFill="1" applyBorder="1" applyAlignment="1" applyProtection="1">
      <alignment horizontal="center" vertical="center"/>
      <protection locked="0"/>
    </xf>
    <xf numFmtId="0" fontId="38" fillId="0" borderId="0" xfId="0" applyFont="1" applyBorder="1" applyAlignment="1" applyProtection="1">
      <alignment vertical="center"/>
      <protection locked="0"/>
    </xf>
    <xf numFmtId="0" fontId="38" fillId="0" borderId="16" xfId="0" applyNumberFormat="1" applyFont="1" applyFill="1" applyBorder="1" applyAlignment="1" applyProtection="1">
      <alignment horizontal="center" vertical="center"/>
      <protection locked="0"/>
    </xf>
    <xf numFmtId="0" fontId="40" fillId="0" borderId="0" xfId="0" applyFont="1" applyBorder="1" applyAlignment="1" applyProtection="1">
      <alignment vertical="center"/>
      <protection locked="0"/>
    </xf>
    <xf numFmtId="0" fontId="39" fillId="0" borderId="0" xfId="0" applyFont="1" applyBorder="1" applyAlignment="1" applyProtection="1">
      <alignment horizontal="center" vertical="center"/>
      <protection locked="0"/>
    </xf>
    <xf numFmtId="0" fontId="38" fillId="0" borderId="16" xfId="0" applyNumberFormat="1" applyFont="1" applyBorder="1" applyAlignment="1" applyProtection="1">
      <alignment horizontal="center" vertical="center"/>
      <protection locked="0"/>
    </xf>
    <xf numFmtId="0" fontId="38" fillId="0" borderId="0" xfId="0" applyFont="1" applyBorder="1" applyAlignment="1" applyProtection="1">
      <alignment horizontal="center" vertical="center"/>
      <protection locked="0"/>
    </xf>
    <xf numFmtId="0" fontId="38" fillId="0" borderId="16" xfId="0" applyNumberFormat="1" applyFont="1" applyBorder="1" applyAlignment="1" applyProtection="1">
      <alignment horizontal="center" vertical="center" wrapText="1"/>
      <protection locked="0"/>
    </xf>
    <xf numFmtId="0" fontId="37" fillId="0" borderId="0" xfId="0" applyFont="1" applyFill="1" applyBorder="1" applyAlignment="1" applyProtection="1">
      <alignment vertical="center"/>
      <protection locked="0"/>
    </xf>
    <xf numFmtId="0" fontId="37" fillId="0" borderId="0" xfId="0" applyFont="1" applyFill="1" applyBorder="1" applyAlignment="1" applyProtection="1">
      <alignment horizontal="center" vertical="center"/>
      <protection locked="0"/>
    </xf>
    <xf numFmtId="0" fontId="38" fillId="0" borderId="18" xfId="0" applyFont="1" applyFill="1" applyBorder="1" applyAlignment="1" applyProtection="1">
      <alignment horizontal="center" vertical="center"/>
      <protection locked="0"/>
    </xf>
    <xf numFmtId="164" fontId="38" fillId="7" borderId="16" xfId="1" applyNumberFormat="1" applyFont="1" applyFill="1" applyBorder="1" applyAlignment="1" applyProtection="1">
      <alignment horizontal="center" vertical="center"/>
    </xf>
    <xf numFmtId="9" fontId="38" fillId="7" borderId="16" xfId="1" applyFont="1" applyFill="1" applyBorder="1" applyAlignment="1" applyProtection="1">
      <alignment horizontal="center" vertical="center"/>
    </xf>
    <xf numFmtId="5" fontId="38" fillId="0" borderId="16" xfId="0" applyNumberFormat="1" applyFont="1" applyBorder="1" applyAlignment="1" applyProtection="1">
      <alignment horizontal="center" vertical="center"/>
      <protection locked="0"/>
    </xf>
    <xf numFmtId="164" fontId="38" fillId="7" borderId="16" xfId="0" quotePrefix="1" applyNumberFormat="1" applyFont="1" applyFill="1" applyBorder="1" applyAlignment="1" applyProtection="1">
      <alignment horizontal="center" vertical="center"/>
    </xf>
    <xf numFmtId="164" fontId="38" fillId="0" borderId="0" xfId="0" applyNumberFormat="1" applyFont="1" applyFill="1" applyBorder="1" applyAlignment="1" applyProtection="1">
      <alignment horizontal="center" vertical="center"/>
      <protection locked="0"/>
    </xf>
    <xf numFmtId="164" fontId="34" fillId="0" borderId="24" xfId="0" applyNumberFormat="1" applyFont="1" applyFill="1" applyBorder="1" applyAlignment="1" applyProtection="1">
      <alignment horizontal="center" vertical="center"/>
      <protection locked="0"/>
    </xf>
    <xf numFmtId="0" fontId="34" fillId="0" borderId="17" xfId="0" applyFont="1" applyBorder="1" applyAlignment="1" applyProtection="1">
      <alignment horizontal="right" vertical="center"/>
      <protection locked="0"/>
    </xf>
    <xf numFmtId="164" fontId="38" fillId="7" borderId="20" xfId="0" applyNumberFormat="1" applyFont="1" applyFill="1" applyBorder="1" applyAlignment="1" applyProtection="1">
      <alignment horizontal="center" vertical="center"/>
    </xf>
    <xf numFmtId="0" fontId="37" fillId="0" borderId="0" xfId="0" applyFont="1" applyBorder="1" applyAlignment="1" applyProtection="1">
      <alignment horizontal="right" vertical="center"/>
      <protection locked="0"/>
    </xf>
    <xf numFmtId="0" fontId="38" fillId="0" borderId="0" xfId="0" applyFont="1" applyFill="1" applyBorder="1" applyAlignment="1" applyProtection="1">
      <alignment vertical="center"/>
      <protection locked="0"/>
    </xf>
    <xf numFmtId="164" fontId="38" fillId="3" borderId="16" xfId="0" applyNumberFormat="1" applyFont="1" applyFill="1" applyBorder="1" applyAlignment="1" applyProtection="1">
      <alignment horizontal="center" vertical="center"/>
      <protection locked="0"/>
    </xf>
    <xf numFmtId="164" fontId="38" fillId="3" borderId="18" xfId="0" applyNumberFormat="1" applyFont="1" applyFill="1" applyBorder="1" applyAlignment="1" applyProtection="1">
      <alignment horizontal="center" vertical="center"/>
      <protection locked="0"/>
    </xf>
    <xf numFmtId="14" fontId="38" fillId="0" borderId="1" xfId="0" applyNumberFormat="1" applyFont="1" applyBorder="1" applyAlignment="1" applyProtection="1">
      <alignment horizontal="center" vertical="center"/>
      <protection locked="0"/>
    </xf>
    <xf numFmtId="0" fontId="38" fillId="0" borderId="25" xfId="0" applyNumberFormat="1" applyFont="1" applyBorder="1" applyAlignment="1" applyProtection="1">
      <alignment horizontal="center" vertical="center"/>
      <protection locked="0"/>
    </xf>
    <xf numFmtId="0" fontId="42" fillId="0" borderId="26" xfId="0" applyFont="1" applyBorder="1" applyAlignment="1" applyProtection="1">
      <alignment horizontal="center" vertical="center"/>
      <protection locked="0"/>
    </xf>
    <xf numFmtId="0" fontId="18" fillId="0" borderId="0" xfId="0" applyFont="1" applyFill="1" applyAlignment="1" applyProtection="1">
      <alignment vertical="center"/>
    </xf>
    <xf numFmtId="0" fontId="19" fillId="0" borderId="0" xfId="0" applyFont="1" applyFill="1" applyAlignment="1" applyProtection="1">
      <alignment vertical="center"/>
    </xf>
    <xf numFmtId="0" fontId="12" fillId="0" borderId="0" xfId="0" applyFont="1" applyFill="1" applyAlignment="1" applyProtection="1">
      <alignment vertical="center"/>
    </xf>
    <xf numFmtId="0" fontId="13" fillId="0" borderId="0" xfId="0" applyFont="1" applyFill="1" applyAlignment="1" applyProtection="1">
      <alignment vertical="center"/>
    </xf>
    <xf numFmtId="0" fontId="13" fillId="0" borderId="0" xfId="0" applyFont="1" applyFill="1" applyAlignment="1" applyProtection="1">
      <alignment horizontal="center" vertical="center"/>
    </xf>
    <xf numFmtId="0" fontId="10" fillId="0" borderId="0" xfId="0" applyFont="1" applyFill="1" applyBorder="1" applyAlignment="1" applyProtection="1">
      <alignment horizontal="left" vertical="center"/>
    </xf>
    <xf numFmtId="0" fontId="13" fillId="0" borderId="0" xfId="0" applyFont="1" applyFill="1" applyBorder="1" applyAlignment="1" applyProtection="1">
      <alignment vertical="center"/>
    </xf>
    <xf numFmtId="0" fontId="2" fillId="0" borderId="0" xfId="0" applyFont="1" applyAlignment="1" applyProtection="1">
      <alignment horizontal="right" vertical="center"/>
    </xf>
    <xf numFmtId="0" fontId="2" fillId="0" borderId="0" xfId="0" applyFont="1" applyAlignment="1" applyProtection="1">
      <alignment vertical="center"/>
    </xf>
    <xf numFmtId="0" fontId="2" fillId="0" borderId="0" xfId="0" applyFont="1" applyAlignment="1" applyProtection="1">
      <alignment horizontal="left" vertical="center"/>
    </xf>
    <xf numFmtId="0" fontId="2" fillId="0" borderId="0" xfId="0" applyFont="1" applyFill="1" applyAlignment="1" applyProtection="1">
      <alignment horizontal="right" vertical="center"/>
    </xf>
    <xf numFmtId="0" fontId="2" fillId="0" borderId="0" xfId="0" applyFont="1" applyProtection="1"/>
    <xf numFmtId="0" fontId="2" fillId="0" borderId="0" xfId="0" applyFont="1" applyAlignment="1" applyProtection="1">
      <alignment horizontal="left"/>
    </xf>
    <xf numFmtId="0" fontId="2" fillId="0" borderId="0" xfId="0" applyFont="1" applyAlignment="1" applyProtection="1">
      <alignment horizontal="right"/>
    </xf>
    <xf numFmtId="0" fontId="16" fillId="0" borderId="0" xfId="0" applyFont="1" applyFill="1" applyAlignment="1" applyProtection="1"/>
    <xf numFmtId="0" fontId="2" fillId="0" borderId="0" xfId="0" applyFont="1" applyBorder="1" applyAlignment="1" applyProtection="1">
      <alignment horizontal="right" vertical="center"/>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horizontal="right" vertical="center"/>
    </xf>
    <xf numFmtId="0" fontId="2" fillId="0" borderId="0" xfId="0" applyFont="1" applyFill="1" applyProtection="1"/>
    <xf numFmtId="0" fontId="2" fillId="0" borderId="0" xfId="0" applyNumberFormat="1" applyFont="1" applyFill="1" applyBorder="1" applyAlignment="1" applyProtection="1">
      <alignment horizontal="left" vertical="center"/>
      <protection locked="0"/>
    </xf>
    <xf numFmtId="0" fontId="38" fillId="0" borderId="15" xfId="0" applyFont="1" applyBorder="1" applyAlignment="1" applyProtection="1">
      <alignment horizontal="right" vertical="center" wrapText="1"/>
    </xf>
    <xf numFmtId="0" fontId="38" fillId="0" borderId="15" xfId="0" applyFont="1" applyFill="1" applyBorder="1" applyAlignment="1" applyProtection="1">
      <alignment horizontal="right" vertical="center" wrapText="1"/>
    </xf>
    <xf numFmtId="0" fontId="38" fillId="0" borderId="15" xfId="0" applyFont="1" applyBorder="1" applyAlignment="1" applyProtection="1">
      <alignment horizontal="right" vertical="center"/>
    </xf>
    <xf numFmtId="0" fontId="38" fillId="0" borderId="17" xfId="0" applyFont="1" applyBorder="1" applyAlignment="1" applyProtection="1">
      <alignment horizontal="right" vertical="center"/>
    </xf>
    <xf numFmtId="0" fontId="38" fillId="7" borderId="15" xfId="0" applyFont="1" applyFill="1" applyBorder="1" applyAlignment="1" applyProtection="1">
      <alignment horizontal="right" vertical="center"/>
    </xf>
    <xf numFmtId="0" fontId="34" fillId="0" borderId="23" xfId="0" applyFont="1" applyBorder="1" applyAlignment="1" applyProtection="1">
      <alignment horizontal="right" vertical="center"/>
    </xf>
    <xf numFmtId="0" fontId="38" fillId="7" borderId="19" xfId="0" applyFont="1" applyFill="1" applyBorder="1" applyAlignment="1" applyProtection="1">
      <alignment horizontal="right" vertical="center"/>
    </xf>
    <xf numFmtId="0" fontId="38" fillId="3" borderId="15" xfId="0" applyFont="1" applyFill="1" applyBorder="1" applyAlignment="1" applyProtection="1">
      <alignment horizontal="right" vertical="center"/>
    </xf>
    <xf numFmtId="0" fontId="38" fillId="3" borderId="17" xfId="0" applyFont="1" applyFill="1" applyBorder="1" applyAlignment="1" applyProtection="1">
      <alignment horizontal="right" vertical="center"/>
    </xf>
    <xf numFmtId="0" fontId="38" fillId="7" borderId="15" xfId="0" applyFont="1" applyFill="1" applyBorder="1" applyAlignment="1" applyProtection="1">
      <alignment vertical="center"/>
    </xf>
    <xf numFmtId="0" fontId="38" fillId="7" borderId="16" xfId="0" applyFont="1" applyFill="1" applyBorder="1" applyAlignment="1" applyProtection="1">
      <alignment horizontal="center" vertical="center"/>
    </xf>
    <xf numFmtId="0" fontId="38" fillId="0" borderId="17" xfId="0" applyFont="1" applyFill="1" applyBorder="1" applyAlignment="1" applyProtection="1">
      <alignment horizontal="right" vertical="center" wrapText="1"/>
    </xf>
    <xf numFmtId="0" fontId="42" fillId="0" borderId="22" xfId="0" applyFont="1" applyBorder="1" applyAlignment="1" applyProtection="1">
      <alignment horizontal="right" vertical="center"/>
    </xf>
    <xf numFmtId="0" fontId="39" fillId="0" borderId="15" xfId="0" applyFont="1" applyBorder="1" applyAlignment="1" applyProtection="1">
      <alignment horizontal="right" vertical="center"/>
    </xf>
    <xf numFmtId="0" fontId="39" fillId="0" borderId="15" xfId="0" applyFont="1" applyFill="1" applyBorder="1" applyAlignment="1" applyProtection="1">
      <alignment horizontal="right" vertical="center" wrapText="1"/>
    </xf>
    <xf numFmtId="0" fontId="39" fillId="0" borderId="17" xfId="0" applyFont="1" applyFill="1" applyBorder="1" applyAlignment="1" applyProtection="1">
      <alignment horizontal="right" vertical="center" wrapText="1"/>
    </xf>
    <xf numFmtId="0" fontId="35" fillId="0" borderId="0" xfId="0" applyFont="1" applyBorder="1" applyAlignment="1" applyProtection="1">
      <alignment vertical="center"/>
    </xf>
    <xf numFmtId="0" fontId="6" fillId="0" borderId="0" xfId="0" applyFont="1" applyProtection="1">
      <protection locked="0"/>
    </xf>
    <xf numFmtId="0" fontId="3"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0" fillId="0" borderId="0" xfId="0" applyFont="1" applyAlignment="1" applyProtection="1">
      <alignment vertical="center"/>
    </xf>
    <xf numFmtId="0" fontId="3" fillId="0" borderId="0" xfId="0" applyFont="1" applyAlignment="1" applyProtection="1">
      <alignment horizontal="center" vertical="center" wrapText="1"/>
    </xf>
    <xf numFmtId="0" fontId="3" fillId="0" borderId="0" xfId="0" applyFont="1" applyBorder="1" applyAlignment="1" applyProtection="1">
      <alignment horizontal="center"/>
    </xf>
    <xf numFmtId="0" fontId="3" fillId="0" borderId="0" xfId="0" applyFont="1" applyBorder="1" applyProtection="1"/>
    <xf numFmtId="164" fontId="3" fillId="0" borderId="0" xfId="0" applyNumberFormat="1" applyFont="1" applyBorder="1" applyProtection="1"/>
    <xf numFmtId="0" fontId="3" fillId="0" borderId="0" xfId="0" applyFont="1" applyFill="1" applyBorder="1" applyProtection="1"/>
    <xf numFmtId="14" fontId="3" fillId="0" borderId="0" xfId="0" applyNumberFormat="1" applyFont="1" applyBorder="1" applyProtection="1"/>
    <xf numFmtId="14" fontId="3" fillId="0" borderId="0" xfId="0" applyNumberFormat="1" applyFont="1" applyFill="1" applyBorder="1" applyAlignment="1" applyProtection="1">
      <alignment horizontal="center"/>
    </xf>
    <xf numFmtId="1" fontId="3" fillId="0" borderId="0" xfId="0" applyNumberFormat="1" applyFont="1" applyFill="1" applyBorder="1" applyAlignment="1" applyProtection="1">
      <alignment horizontal="center"/>
    </xf>
    <xf numFmtId="4" fontId="3" fillId="0" borderId="0" xfId="0" applyNumberFormat="1" applyFont="1" applyFill="1" applyBorder="1" applyAlignment="1" applyProtection="1">
      <alignment horizontal="center"/>
    </xf>
    <xf numFmtId="3" fontId="3" fillId="0" borderId="0" xfId="0" applyNumberFormat="1" applyFont="1" applyBorder="1" applyAlignment="1" applyProtection="1">
      <alignment horizontal="center"/>
    </xf>
    <xf numFmtId="164" fontId="3" fillId="0" borderId="0" xfId="0" applyNumberFormat="1" applyFont="1" applyBorder="1" applyAlignment="1" applyProtection="1">
      <alignment horizontal="center"/>
    </xf>
    <xf numFmtId="165" fontId="3" fillId="0" borderId="0" xfId="0" applyNumberFormat="1" applyFont="1" applyBorder="1" applyAlignment="1" applyProtection="1">
      <alignment horizontal="center"/>
    </xf>
    <xf numFmtId="14" fontId="3" fillId="0" borderId="0" xfId="0" applyNumberFormat="1" applyFont="1" applyBorder="1" applyAlignment="1" applyProtection="1">
      <alignment horizontal="center"/>
    </xf>
    <xf numFmtId="0" fontId="6" fillId="0" borderId="0" xfId="0" applyFont="1" applyProtection="1"/>
    <xf numFmtId="0" fontId="6" fillId="0" borderId="0" xfId="0" applyFont="1" applyFill="1" applyBorder="1" applyProtection="1"/>
    <xf numFmtId="0" fontId="6" fillId="0" borderId="0" xfId="0" applyFont="1" applyBorder="1" applyProtection="1"/>
    <xf numFmtId="14" fontId="7" fillId="0" borderId="11" xfId="0" applyNumberFormat="1" applyFont="1" applyFill="1" applyBorder="1" applyAlignment="1">
      <alignment horizontal="center" vertical="center"/>
    </xf>
    <xf numFmtId="14" fontId="7" fillId="0" borderId="3" xfId="0" applyNumberFormat="1" applyFont="1" applyFill="1" applyBorder="1" applyAlignment="1">
      <alignment horizontal="center" vertical="center"/>
    </xf>
    <xf numFmtId="0" fontId="24" fillId="0" borderId="0" xfId="0" applyFont="1" applyFill="1" applyBorder="1" applyAlignment="1" applyProtection="1">
      <alignment horizontal="left" vertical="top" wrapText="1"/>
    </xf>
    <xf numFmtId="0" fontId="44"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5" fontId="38" fillId="8" borderId="16" xfId="0" applyNumberFormat="1" applyFont="1" applyFill="1" applyBorder="1" applyAlignment="1" applyProtection="1">
      <alignment horizontal="center" vertical="center"/>
      <protection locked="0"/>
    </xf>
    <xf numFmtId="164" fontId="34" fillId="8" borderId="18"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center"/>
      <protection locked="0"/>
    </xf>
    <xf numFmtId="0" fontId="13" fillId="0" borderId="1" xfId="0" applyFont="1" applyFill="1" applyBorder="1" applyAlignment="1" applyProtection="1">
      <alignment horizontal="left" vertical="top" wrapText="1"/>
      <protection locked="0"/>
    </xf>
    <xf numFmtId="0" fontId="18" fillId="2" borderId="1" xfId="0" applyFont="1" applyFill="1" applyBorder="1" applyAlignment="1" applyProtection="1">
      <alignment horizontal="left" vertical="top" wrapText="1"/>
    </xf>
    <xf numFmtId="0" fontId="37" fillId="4" borderId="19" xfId="0" applyFont="1" applyFill="1" applyBorder="1" applyAlignment="1" applyProtection="1">
      <alignment horizontal="center" vertical="center"/>
    </xf>
    <xf numFmtId="0" fontId="37" fillId="4" borderId="20" xfId="0" applyFont="1" applyFill="1" applyBorder="1" applyAlignment="1" applyProtection="1">
      <alignment horizontal="center" vertical="center"/>
    </xf>
    <xf numFmtId="0" fontId="37" fillId="4" borderId="21" xfId="0" applyFont="1" applyFill="1" applyBorder="1" applyAlignment="1" applyProtection="1">
      <alignment horizontal="center" vertical="center"/>
    </xf>
    <xf numFmtId="0" fontId="37" fillId="4" borderId="5" xfId="0" applyFont="1" applyFill="1" applyBorder="1" applyAlignment="1" applyProtection="1">
      <alignment horizontal="center" vertical="center"/>
    </xf>
    <xf numFmtId="0" fontId="37" fillId="2" borderId="13" xfId="0" applyFont="1" applyFill="1" applyBorder="1" applyAlignment="1" applyProtection="1">
      <alignment horizontal="center" vertical="center"/>
    </xf>
    <xf numFmtId="0" fontId="37" fillId="2" borderId="14" xfId="0" applyFont="1" applyFill="1" applyBorder="1" applyAlignment="1" applyProtection="1">
      <alignment horizontal="center" vertical="center"/>
    </xf>
    <xf numFmtId="0" fontId="37" fillId="2" borderId="19" xfId="0" applyFont="1" applyFill="1" applyBorder="1" applyAlignment="1" applyProtection="1">
      <alignment horizontal="center" vertical="center"/>
    </xf>
    <xf numFmtId="0" fontId="37" fillId="2" borderId="20" xfId="0" applyFont="1" applyFill="1" applyBorder="1" applyAlignment="1" applyProtection="1">
      <alignment horizontal="center" vertical="center"/>
    </xf>
    <xf numFmtId="0" fontId="41" fillId="4" borderId="27" xfId="0" applyFont="1" applyFill="1" applyBorder="1" applyAlignment="1" applyProtection="1">
      <alignment horizontal="center" vertical="center"/>
    </xf>
    <xf numFmtId="0" fontId="41" fillId="4" borderId="28" xfId="0" applyFont="1" applyFill="1" applyBorder="1" applyAlignment="1" applyProtection="1">
      <alignment horizontal="center" vertical="center"/>
    </xf>
    <xf numFmtId="0" fontId="41" fillId="4" borderId="29" xfId="0" applyFont="1" applyFill="1" applyBorder="1" applyAlignment="1" applyProtection="1">
      <alignment horizontal="center" vertical="center"/>
    </xf>
    <xf numFmtId="0" fontId="38" fillId="0" borderId="8" xfId="0" applyFont="1" applyBorder="1" applyAlignment="1" applyProtection="1">
      <alignment horizontal="center" vertical="center"/>
      <protection locked="0"/>
    </xf>
    <xf numFmtId="0" fontId="38" fillId="0" borderId="30" xfId="0" applyFont="1" applyBorder="1" applyAlignment="1" applyProtection="1">
      <alignment horizontal="center" vertical="center"/>
      <protection locked="0"/>
    </xf>
    <xf numFmtId="0" fontId="37" fillId="0" borderId="34" xfId="0" applyFont="1" applyFill="1" applyBorder="1" applyAlignment="1" applyProtection="1">
      <alignment horizontal="center" vertical="center"/>
      <protection locked="0"/>
    </xf>
    <xf numFmtId="0" fontId="20" fillId="0" borderId="8" xfId="0" applyFont="1" applyBorder="1" applyAlignment="1" applyProtection="1">
      <alignment horizontal="center" vertical="center"/>
    </xf>
    <xf numFmtId="0" fontId="20" fillId="0" borderId="9" xfId="0" applyFont="1" applyBorder="1" applyAlignment="1" applyProtection="1">
      <alignment horizontal="center" vertical="center"/>
    </xf>
    <xf numFmtId="0" fontId="20" fillId="0" borderId="10" xfId="0" applyFont="1" applyBorder="1" applyAlignment="1" applyProtection="1">
      <alignment horizontal="center" vertical="center"/>
    </xf>
    <xf numFmtId="0" fontId="20" fillId="0" borderId="1" xfId="0" applyFont="1" applyBorder="1" applyAlignment="1" applyProtection="1">
      <alignment horizontal="center" vertical="center"/>
    </xf>
    <xf numFmtId="0" fontId="20" fillId="0" borderId="8" xfId="0" applyFont="1" applyFill="1" applyBorder="1" applyAlignment="1" applyProtection="1">
      <alignment horizontal="center" vertical="center"/>
    </xf>
    <xf numFmtId="0" fontId="20" fillId="0" borderId="9" xfId="0" applyFont="1" applyFill="1" applyBorder="1" applyAlignment="1" applyProtection="1">
      <alignment horizontal="center" vertical="center"/>
    </xf>
    <xf numFmtId="0" fontId="20" fillId="0" borderId="10" xfId="0" applyFont="1" applyFill="1" applyBorder="1" applyAlignment="1" applyProtection="1">
      <alignment horizontal="center" vertical="center"/>
    </xf>
    <xf numFmtId="165" fontId="7" fillId="0" borderId="11" xfId="0" quotePrefix="1" applyNumberFormat="1" applyFont="1" applyFill="1" applyBorder="1" applyAlignment="1">
      <alignment horizontal="center" vertical="center"/>
    </xf>
    <xf numFmtId="165" fontId="7" fillId="0" borderId="3" xfId="0" quotePrefix="1" applyNumberFormat="1" applyFont="1" applyFill="1" applyBorder="1" applyAlignment="1">
      <alignment horizontal="center" vertical="center"/>
    </xf>
    <xf numFmtId="14" fontId="7" fillId="0" borderId="11" xfId="0" applyNumberFormat="1" applyFont="1" applyFill="1" applyBorder="1" applyAlignment="1">
      <alignment horizontal="center" vertical="center"/>
    </xf>
    <xf numFmtId="14" fontId="7" fillId="0" borderId="3" xfId="0" applyNumberFormat="1" applyFont="1" applyFill="1" applyBorder="1" applyAlignment="1">
      <alignment horizontal="center" vertical="center"/>
    </xf>
    <xf numFmtId="0" fontId="35" fillId="0" borderId="11" xfId="0" applyFont="1" applyBorder="1" applyAlignment="1" applyProtection="1">
      <alignment horizontal="center" vertical="center"/>
    </xf>
    <xf numFmtId="0" fontId="35" fillId="0" borderId="2" xfId="0" applyFont="1" applyBorder="1" applyAlignment="1" applyProtection="1">
      <alignment horizontal="center" vertical="center"/>
    </xf>
    <xf numFmtId="0" fontId="35" fillId="0" borderId="3" xfId="0" applyFont="1" applyBorder="1" applyAlignment="1" applyProtection="1">
      <alignment horizontal="center" vertical="center"/>
    </xf>
    <xf numFmtId="0" fontId="35" fillId="0" borderId="1" xfId="0" applyFont="1" applyBorder="1" applyAlignment="1" applyProtection="1">
      <alignment horizontal="center" vertical="center"/>
    </xf>
    <xf numFmtId="0" fontId="34" fillId="0" borderId="1" xfId="0" applyFont="1" applyBorder="1" applyAlignment="1" applyProtection="1">
      <alignment horizontal="center"/>
    </xf>
    <xf numFmtId="0" fontId="35" fillId="0" borderId="0" xfId="0" applyFont="1" applyBorder="1" applyAlignment="1" applyProtection="1">
      <alignment horizontal="center"/>
    </xf>
    <xf numFmtId="0" fontId="34" fillId="0" borderId="8" xfId="0" applyFont="1" applyBorder="1" applyAlignment="1" applyProtection="1">
      <alignment horizontal="center" vertical="center"/>
    </xf>
    <xf numFmtId="0" fontId="34" fillId="0" borderId="10" xfId="0" applyFont="1" applyBorder="1" applyAlignment="1" applyProtection="1">
      <alignment horizontal="center" vertical="center"/>
    </xf>
    <xf numFmtId="0" fontId="35" fillId="0" borderId="1" xfId="0" applyFont="1" applyBorder="1" applyAlignment="1" applyProtection="1">
      <alignment horizontal="center" vertical="center" wrapText="1"/>
    </xf>
    <xf numFmtId="0" fontId="12" fillId="0" borderId="0" xfId="0" applyNumberFormat="1" applyFont="1" applyFill="1" applyBorder="1" applyAlignment="1" applyProtection="1">
      <alignment horizontal="left" vertical="center" wrapText="1"/>
    </xf>
    <xf numFmtId="0" fontId="10" fillId="0" borderId="7" xfId="0" applyNumberFormat="1" applyFont="1" applyFill="1" applyBorder="1" applyAlignment="1" applyProtection="1">
      <alignment horizontal="left" vertical="center"/>
    </xf>
    <xf numFmtId="0" fontId="19" fillId="0" borderId="0" xfId="0" applyFont="1" applyFill="1" applyAlignment="1" applyProtection="1">
      <alignment horizontal="center" vertical="center"/>
    </xf>
    <xf numFmtId="0" fontId="13" fillId="0" borderId="0" xfId="0" applyFont="1" applyFill="1" applyAlignment="1" applyProtection="1">
      <alignment horizontal="left" vertical="top" wrapText="1"/>
    </xf>
    <xf numFmtId="0" fontId="10" fillId="0" borderId="7" xfId="0" applyFont="1" applyFill="1" applyBorder="1" applyAlignment="1" applyProtection="1">
      <alignment horizontal="left" vertical="center" wrapText="1"/>
    </xf>
    <xf numFmtId="0" fontId="10" fillId="0" borderId="7" xfId="0" applyFont="1" applyFill="1" applyBorder="1" applyAlignment="1" applyProtection="1">
      <alignment horizontal="left" vertical="center"/>
    </xf>
    <xf numFmtId="0" fontId="13" fillId="0" borderId="0" xfId="0" applyFont="1" applyFill="1" applyAlignment="1" applyProtection="1">
      <alignment horizontal="center" vertical="center"/>
    </xf>
    <xf numFmtId="0" fontId="10" fillId="0" borderId="0" xfId="0" applyNumberFormat="1" applyFont="1" applyFill="1" applyBorder="1" applyAlignment="1" applyProtection="1">
      <alignment horizontal="left" vertical="center"/>
    </xf>
    <xf numFmtId="0" fontId="2" fillId="0" borderId="31" xfId="0" applyFont="1" applyFill="1" applyBorder="1" applyAlignment="1" applyProtection="1">
      <alignment horizontal="left" vertical="center"/>
    </xf>
    <xf numFmtId="0" fontId="2" fillId="0" borderId="12" xfId="0" applyFont="1" applyFill="1" applyBorder="1" applyAlignment="1" applyProtection="1">
      <alignment horizontal="left" vertical="center"/>
    </xf>
    <xf numFmtId="0" fontId="2" fillId="6" borderId="5" xfId="0" applyFont="1" applyFill="1" applyBorder="1" applyAlignment="1" applyProtection="1">
      <alignment horizontal="left" vertical="center"/>
    </xf>
    <xf numFmtId="0" fontId="2" fillId="6" borderId="4" xfId="0" applyFont="1" applyFill="1" applyBorder="1" applyAlignment="1" applyProtection="1">
      <alignment horizontal="left" vertical="center"/>
    </xf>
    <xf numFmtId="6" fontId="2" fillId="0" borderId="12" xfId="0" applyNumberFormat="1" applyFont="1" applyFill="1" applyBorder="1" applyAlignment="1" applyProtection="1">
      <alignment horizontal="left" vertical="center"/>
    </xf>
    <xf numFmtId="6" fontId="2" fillId="0" borderId="32" xfId="0" applyNumberFormat="1" applyFont="1" applyFill="1" applyBorder="1" applyAlignment="1" applyProtection="1">
      <alignment horizontal="left" vertical="center"/>
    </xf>
    <xf numFmtId="9" fontId="2" fillId="0" borderId="4" xfId="0" applyNumberFormat="1" applyFont="1" applyFill="1" applyBorder="1" applyAlignment="1" applyProtection="1">
      <alignment horizontal="left" vertical="center"/>
    </xf>
    <xf numFmtId="6" fontId="2" fillId="0" borderId="4" xfId="0" applyNumberFormat="1" applyFont="1" applyFill="1" applyBorder="1" applyAlignment="1" applyProtection="1">
      <alignment horizontal="left" vertical="center"/>
    </xf>
    <xf numFmtId="6" fontId="2" fillId="0" borderId="33" xfId="0" applyNumberFormat="1" applyFont="1" applyFill="1" applyBorder="1" applyAlignment="1" applyProtection="1">
      <alignment horizontal="left" vertical="center"/>
    </xf>
    <xf numFmtId="6" fontId="2" fillId="6" borderId="4" xfId="0" applyNumberFormat="1" applyFont="1" applyFill="1" applyBorder="1" applyAlignment="1" applyProtection="1">
      <alignment horizontal="left" vertical="center"/>
    </xf>
    <xf numFmtId="6" fontId="2" fillId="6" borderId="33" xfId="0" applyNumberFormat="1" applyFont="1" applyFill="1" applyBorder="1" applyAlignment="1" applyProtection="1">
      <alignment horizontal="left" vertical="center"/>
    </xf>
    <xf numFmtId="0" fontId="16" fillId="5" borderId="8" xfId="0" applyFont="1" applyFill="1" applyBorder="1" applyAlignment="1" applyProtection="1">
      <alignment horizontal="left" vertical="center"/>
    </xf>
    <xf numFmtId="0" fontId="16" fillId="5" borderId="9" xfId="0" applyFont="1" applyFill="1" applyBorder="1" applyAlignment="1" applyProtection="1">
      <alignment horizontal="left" vertical="center"/>
    </xf>
    <xf numFmtId="0" fontId="16" fillId="5" borderId="10" xfId="0" applyFont="1" applyFill="1" applyBorder="1" applyAlignment="1" applyProtection="1">
      <alignment horizontal="left" vertical="center"/>
    </xf>
    <xf numFmtId="0" fontId="2" fillId="0" borderId="5" xfId="0" applyFont="1" applyFill="1" applyBorder="1" applyAlignment="1" applyProtection="1">
      <alignment horizontal="left" vertical="center"/>
    </xf>
    <xf numFmtId="0" fontId="2" fillId="0" borderId="4" xfId="0" applyFont="1" applyFill="1" applyBorder="1" applyAlignment="1" applyProtection="1">
      <alignment horizontal="left" vertical="center"/>
    </xf>
    <xf numFmtId="0" fontId="5" fillId="2" borderId="1" xfId="0" applyFont="1" applyFill="1" applyBorder="1" applyAlignment="1" applyProtection="1">
      <alignment horizontal="left" vertical="center"/>
    </xf>
    <xf numFmtId="0" fontId="30" fillId="0" borderId="0" xfId="0" applyFont="1" applyBorder="1" applyAlignment="1" applyProtection="1">
      <alignment horizontal="left" vertical="center"/>
    </xf>
    <xf numFmtId="0" fontId="16" fillId="0" borderId="0" xfId="0" applyFont="1" applyFill="1" applyAlignment="1" applyProtection="1">
      <alignment horizontal="left" vertical="top" wrapText="1"/>
    </xf>
    <xf numFmtId="0" fontId="11" fillId="5" borderId="8" xfId="0" applyFont="1" applyFill="1" applyBorder="1" applyAlignment="1" applyProtection="1">
      <alignment horizontal="left" vertical="center"/>
    </xf>
    <xf numFmtId="0" fontId="11" fillId="5" borderId="9" xfId="0" applyFont="1" applyFill="1" applyBorder="1" applyAlignment="1" applyProtection="1">
      <alignment horizontal="left" vertical="center"/>
    </xf>
    <xf numFmtId="0" fontId="11" fillId="5" borderId="10" xfId="0" applyFont="1" applyFill="1" applyBorder="1" applyAlignment="1" applyProtection="1">
      <alignment horizontal="left" vertical="center"/>
    </xf>
    <xf numFmtId="164" fontId="2" fillId="2" borderId="8" xfId="6" applyNumberFormat="1" applyFont="1" applyFill="1" applyBorder="1" applyAlignment="1" applyProtection="1">
      <alignment horizontal="left" vertical="center"/>
    </xf>
    <xf numFmtId="164" fontId="2" fillId="2" borderId="10" xfId="6" applyNumberFormat="1" applyFont="1" applyFill="1" applyBorder="1" applyAlignment="1" applyProtection="1">
      <alignment horizontal="left" vertical="center"/>
    </xf>
    <xf numFmtId="0" fontId="13" fillId="0" borderId="8" xfId="0" applyFont="1" applyFill="1" applyBorder="1" applyAlignment="1" applyProtection="1">
      <alignment horizontal="left" vertical="center" wrapText="1"/>
      <protection locked="0"/>
    </xf>
    <xf numFmtId="0" fontId="13" fillId="0" borderId="9" xfId="0" applyFont="1" applyFill="1" applyBorder="1" applyAlignment="1" applyProtection="1">
      <alignment horizontal="left" vertical="center" wrapText="1"/>
      <protection locked="0"/>
    </xf>
    <xf numFmtId="0" fontId="13" fillId="0" borderId="10" xfId="0" applyFont="1" applyFill="1" applyBorder="1" applyAlignment="1" applyProtection="1">
      <alignment horizontal="left" vertical="center" wrapText="1"/>
      <protection locked="0"/>
    </xf>
    <xf numFmtId="0" fontId="12" fillId="0" borderId="8" xfId="0" applyFont="1" applyFill="1" applyBorder="1" applyAlignment="1" applyProtection="1">
      <alignment horizontal="left" vertical="top" wrapText="1"/>
    </xf>
    <xf numFmtId="0" fontId="12" fillId="0" borderId="10" xfId="0" applyFont="1" applyFill="1" applyBorder="1" applyAlignment="1" applyProtection="1">
      <alignment horizontal="left" vertical="top" wrapText="1"/>
    </xf>
    <xf numFmtId="0" fontId="13" fillId="0" borderId="8" xfId="0" applyFont="1" applyFill="1" applyBorder="1" applyAlignment="1" applyProtection="1">
      <alignment horizontal="left" vertical="center" wrapText="1"/>
    </xf>
    <xf numFmtId="0" fontId="13" fillId="0" borderId="10" xfId="0" applyFont="1" applyFill="1" applyBorder="1" applyAlignment="1" applyProtection="1">
      <alignment horizontal="left" vertical="center" wrapText="1"/>
    </xf>
    <xf numFmtId="0" fontId="12" fillId="0" borderId="8" xfId="0" applyFont="1" applyFill="1" applyBorder="1" applyAlignment="1" applyProtection="1">
      <alignment horizontal="left" vertical="center" wrapText="1"/>
    </xf>
    <xf numFmtId="0" fontId="12" fillId="0" borderId="9" xfId="0" applyFont="1" applyFill="1" applyBorder="1" applyAlignment="1" applyProtection="1">
      <alignment horizontal="left" vertical="center" wrapText="1"/>
    </xf>
    <xf numFmtId="0" fontId="12" fillId="0" borderId="10" xfId="0" applyFont="1" applyFill="1" applyBorder="1" applyAlignment="1" applyProtection="1">
      <alignment horizontal="left" vertical="center" wrapText="1"/>
    </xf>
    <xf numFmtId="0" fontId="13" fillId="0" borderId="9" xfId="0" applyFont="1" applyFill="1" applyBorder="1" applyAlignment="1" applyProtection="1">
      <alignment horizontal="left" vertical="center" wrapText="1"/>
    </xf>
    <xf numFmtId="164" fontId="13" fillId="2" borderId="9" xfId="0" applyNumberFormat="1" applyFont="1" applyFill="1" applyBorder="1" applyAlignment="1" applyProtection="1">
      <alignment horizontal="left" vertical="center"/>
    </xf>
    <xf numFmtId="164" fontId="13" fillId="2" borderId="10" xfId="0" applyNumberFormat="1" applyFont="1" applyFill="1" applyBorder="1" applyAlignment="1" applyProtection="1">
      <alignment horizontal="left" vertical="center"/>
    </xf>
    <xf numFmtId="164" fontId="13" fillId="2" borderId="1" xfId="0" applyNumberFormat="1" applyFont="1" applyFill="1" applyBorder="1" applyAlignment="1" applyProtection="1">
      <alignment horizontal="left" vertical="center"/>
    </xf>
    <xf numFmtId="0" fontId="27" fillId="3" borderId="8" xfId="0" applyFont="1" applyFill="1" applyBorder="1" applyAlignment="1" applyProtection="1">
      <alignment horizontal="left" vertical="center"/>
    </xf>
    <xf numFmtId="0" fontId="27" fillId="3" borderId="9" xfId="0" applyFont="1" applyFill="1" applyBorder="1" applyAlignment="1" applyProtection="1">
      <alignment horizontal="left" vertical="center"/>
    </xf>
    <xf numFmtId="0" fontId="27" fillId="3" borderId="10" xfId="0" applyFont="1" applyFill="1" applyBorder="1" applyAlignment="1" applyProtection="1">
      <alignment horizontal="left" vertical="center"/>
    </xf>
    <xf numFmtId="0" fontId="12" fillId="0" borderId="8" xfId="0" applyFont="1" applyFill="1" applyBorder="1" applyAlignment="1" applyProtection="1">
      <alignment horizontal="left" vertical="center"/>
    </xf>
    <xf numFmtId="0" fontId="12" fillId="0" borderId="9"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18" fillId="7" borderId="1" xfId="0" applyFont="1" applyFill="1" applyBorder="1" applyAlignment="1" applyProtection="1">
      <alignment horizontal="left" vertical="center"/>
    </xf>
    <xf numFmtId="1" fontId="13" fillId="0" borderId="8" xfId="0" applyNumberFormat="1" applyFont="1" applyFill="1" applyBorder="1" applyAlignment="1" applyProtection="1">
      <alignment horizontal="left" vertical="center"/>
      <protection locked="0"/>
    </xf>
    <xf numFmtId="1" fontId="13" fillId="0" borderId="10" xfId="0" applyNumberFormat="1" applyFont="1" applyFill="1" applyBorder="1" applyAlignment="1" applyProtection="1">
      <alignment horizontal="left" vertical="center"/>
      <protection locked="0"/>
    </xf>
    <xf numFmtId="0" fontId="18" fillId="7" borderId="1" xfId="0" applyFont="1" applyFill="1" applyBorder="1" applyAlignment="1" applyProtection="1">
      <alignment horizontal="left" vertical="center" wrapText="1"/>
    </xf>
    <xf numFmtId="0" fontId="20" fillId="0" borderId="8" xfId="0" applyFont="1" applyFill="1" applyBorder="1" applyAlignment="1" applyProtection="1">
      <alignment horizontal="center" vertical="center"/>
      <protection locked="0"/>
    </xf>
    <xf numFmtId="0" fontId="20" fillId="0" borderId="10" xfId="0" applyFont="1" applyFill="1" applyBorder="1" applyAlignment="1" applyProtection="1">
      <alignment horizontal="center" vertical="center"/>
      <protection locked="0"/>
    </xf>
    <xf numFmtId="0" fontId="13" fillId="0" borderId="8" xfId="0" applyFont="1" applyFill="1" applyBorder="1" applyAlignment="1" applyProtection="1">
      <alignment horizontal="left" vertical="center"/>
      <protection locked="0"/>
    </xf>
    <xf numFmtId="0" fontId="13" fillId="0" borderId="10" xfId="0" applyFont="1" applyFill="1" applyBorder="1" applyAlignment="1" applyProtection="1">
      <alignment horizontal="left" vertical="center"/>
      <protection locked="0"/>
    </xf>
    <xf numFmtId="14" fontId="13" fillId="0" borderId="8" xfId="0" applyNumberFormat="1" applyFont="1" applyFill="1" applyBorder="1" applyAlignment="1" applyProtection="1">
      <alignment horizontal="left" vertical="center"/>
      <protection locked="0"/>
    </xf>
    <xf numFmtId="14" fontId="13" fillId="0" borderId="10" xfId="0" applyNumberFormat="1" applyFont="1" applyFill="1" applyBorder="1" applyAlignment="1" applyProtection="1">
      <alignment horizontal="left" vertical="center"/>
      <protection locked="0"/>
    </xf>
    <xf numFmtId="0" fontId="18" fillId="7" borderId="8" xfId="0" applyFont="1" applyFill="1" applyBorder="1" applyAlignment="1" applyProtection="1">
      <alignment horizontal="left" vertical="center"/>
    </xf>
    <xf numFmtId="0" fontId="18" fillId="7" borderId="10" xfId="0" applyFont="1" applyFill="1" applyBorder="1" applyAlignment="1" applyProtection="1">
      <alignment horizontal="left" vertical="center"/>
    </xf>
    <xf numFmtId="0" fontId="18" fillId="7" borderId="9" xfId="0" applyFont="1" applyFill="1" applyBorder="1" applyAlignment="1" applyProtection="1">
      <alignment horizontal="left" vertical="center"/>
    </xf>
    <xf numFmtId="0" fontId="18" fillId="6" borderId="8" xfId="0" applyFont="1" applyFill="1" applyBorder="1" applyAlignment="1" applyProtection="1">
      <alignment horizontal="left" vertical="center"/>
    </xf>
    <xf numFmtId="0" fontId="18" fillId="6" borderId="9" xfId="0" applyFont="1" applyFill="1" applyBorder="1" applyAlignment="1" applyProtection="1">
      <alignment horizontal="left" vertical="center"/>
    </xf>
    <xf numFmtId="0" fontId="18" fillId="6" borderId="10" xfId="0" applyFont="1" applyFill="1" applyBorder="1" applyAlignment="1" applyProtection="1">
      <alignment horizontal="left" vertical="center"/>
    </xf>
    <xf numFmtId="0" fontId="13" fillId="0" borderId="8" xfId="0" applyFont="1" applyFill="1" applyBorder="1" applyAlignment="1" applyProtection="1">
      <alignment horizontal="left" vertical="top" wrapText="1"/>
      <protection locked="0"/>
    </xf>
    <xf numFmtId="0" fontId="13" fillId="0" borderId="9" xfId="0" applyFont="1" applyFill="1" applyBorder="1" applyAlignment="1" applyProtection="1">
      <alignment horizontal="left" vertical="top" wrapText="1"/>
      <protection locked="0"/>
    </xf>
    <xf numFmtId="0" fontId="13" fillId="0" borderId="10" xfId="0" applyFont="1" applyFill="1" applyBorder="1" applyAlignment="1" applyProtection="1">
      <alignment horizontal="left" vertical="top" wrapText="1"/>
      <protection locked="0"/>
    </xf>
    <xf numFmtId="164" fontId="13" fillId="0" borderId="8" xfId="0" applyNumberFormat="1" applyFont="1" applyFill="1" applyBorder="1" applyAlignment="1" applyProtection="1">
      <alignment horizontal="left" vertical="center"/>
      <protection locked="0"/>
    </xf>
    <xf numFmtId="164" fontId="13" fillId="0" borderId="10" xfId="0" applyNumberFormat="1" applyFont="1" applyFill="1" applyBorder="1" applyAlignment="1" applyProtection="1">
      <alignment horizontal="left" vertical="center"/>
      <protection locked="0"/>
    </xf>
    <xf numFmtId="0" fontId="2" fillId="0" borderId="8" xfId="0" applyFont="1" applyFill="1" applyBorder="1" applyAlignment="1" applyProtection="1">
      <alignment horizontal="left" vertical="center"/>
      <protection locked="0"/>
    </xf>
    <xf numFmtId="0" fontId="2" fillId="0" borderId="9" xfId="0" applyFont="1" applyFill="1" applyBorder="1" applyAlignment="1" applyProtection="1">
      <alignment horizontal="left" vertical="center"/>
      <protection locked="0"/>
    </xf>
    <xf numFmtId="0" fontId="2" fillId="0" borderId="10" xfId="0" applyFont="1" applyFill="1" applyBorder="1" applyAlignment="1" applyProtection="1">
      <alignment horizontal="left" vertical="center"/>
      <protection locked="0"/>
    </xf>
    <xf numFmtId="0" fontId="24" fillId="0" borderId="8" xfId="0" applyFont="1" applyFill="1" applyBorder="1" applyAlignment="1" applyProtection="1">
      <alignment horizontal="left" vertical="center"/>
      <protection locked="0"/>
    </xf>
    <xf numFmtId="0" fontId="24" fillId="0" borderId="10" xfId="0" applyFont="1" applyFill="1" applyBorder="1" applyAlignment="1" applyProtection="1">
      <alignment horizontal="left" vertical="center"/>
      <protection locked="0"/>
    </xf>
    <xf numFmtId="164" fontId="13" fillId="0" borderId="9" xfId="0" applyNumberFormat="1" applyFont="1" applyFill="1" applyBorder="1" applyAlignment="1" applyProtection="1">
      <alignment horizontal="left" vertical="center"/>
      <protection locked="0"/>
    </xf>
    <xf numFmtId="0" fontId="12" fillId="0" borderId="9" xfId="0" applyFont="1" applyFill="1" applyBorder="1" applyAlignment="1" applyProtection="1">
      <alignment horizontal="left" vertical="top" wrapText="1"/>
    </xf>
    <xf numFmtId="0" fontId="13" fillId="0" borderId="8" xfId="0" applyFont="1" applyFill="1" applyBorder="1" applyAlignment="1" applyProtection="1">
      <alignment horizontal="left" vertical="top" wrapText="1"/>
    </xf>
    <xf numFmtId="0" fontId="13" fillId="0" borderId="9" xfId="0" applyFont="1" applyFill="1" applyBorder="1" applyAlignment="1" applyProtection="1">
      <alignment horizontal="left" vertical="top" wrapText="1"/>
    </xf>
    <xf numFmtId="0" fontId="13" fillId="0" borderId="10" xfId="0" applyFont="1" applyFill="1" applyBorder="1" applyAlignment="1" applyProtection="1">
      <alignment horizontal="left" vertical="top" wrapText="1"/>
    </xf>
    <xf numFmtId="164" fontId="13" fillId="2" borderId="8" xfId="0" applyNumberFormat="1" applyFont="1" applyFill="1" applyBorder="1" applyAlignment="1" applyProtection="1">
      <alignment horizontal="left" vertical="center"/>
    </xf>
    <xf numFmtId="0" fontId="16" fillId="0" borderId="0" xfId="0" applyFont="1" applyFill="1" applyBorder="1" applyAlignment="1" applyProtection="1">
      <alignment horizontal="right"/>
    </xf>
    <xf numFmtId="0" fontId="16" fillId="0" borderId="0" xfId="0" quotePrefix="1" applyFont="1" applyFill="1" applyBorder="1" applyAlignment="1" applyProtection="1">
      <alignment horizontal="right"/>
    </xf>
    <xf numFmtId="0" fontId="12" fillId="0" borderId="0"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protection locked="0"/>
    </xf>
    <xf numFmtId="0" fontId="12" fillId="0" borderId="0" xfId="0" applyNumberFormat="1"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xf>
    <xf numFmtId="0" fontId="30" fillId="0"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xf>
    <xf numFmtId="0" fontId="20" fillId="0" borderId="0" xfId="0" applyFont="1" applyAlignment="1" applyProtection="1">
      <alignment horizontal="left" vertical="center"/>
    </xf>
    <xf numFmtId="0" fontId="13" fillId="0" borderId="0" xfId="0" applyFont="1" applyAlignment="1" applyProtection="1">
      <alignment horizontal="left" vertical="top" wrapText="1"/>
    </xf>
    <xf numFmtId="0" fontId="26" fillId="0" borderId="0" xfId="0" applyFont="1" applyAlignment="1" applyProtection="1">
      <alignment horizontal="left" vertical="top" wrapText="1"/>
    </xf>
    <xf numFmtId="0" fontId="26" fillId="0" borderId="0" xfId="0" applyFont="1" applyAlignment="1" applyProtection="1">
      <alignment horizontal="center" vertical="top" wrapText="1"/>
    </xf>
    <xf numFmtId="0" fontId="24" fillId="0" borderId="0" xfId="0" applyFont="1" applyFill="1" applyBorder="1" applyAlignment="1" applyProtection="1">
      <alignment horizontal="left" vertical="top" wrapText="1"/>
    </xf>
    <xf numFmtId="0" fontId="2" fillId="0" borderId="4" xfId="0" applyFont="1" applyFill="1" applyBorder="1" applyAlignment="1" applyProtection="1">
      <alignment horizontal="left" vertical="center"/>
      <protection locked="0"/>
    </xf>
    <xf numFmtId="0" fontId="16" fillId="0" borderId="6" xfId="0" applyFont="1" applyFill="1" applyBorder="1" applyAlignment="1" applyProtection="1">
      <alignment horizontal="right" wrapText="1"/>
    </xf>
    <xf numFmtId="0" fontId="16" fillId="0" borderId="6" xfId="0" quotePrefix="1" applyFont="1" applyFill="1" applyBorder="1" applyAlignment="1" applyProtection="1">
      <alignment horizontal="right"/>
    </xf>
    <xf numFmtId="6" fontId="2" fillId="2" borderId="1" xfId="0" applyNumberFormat="1" applyFont="1" applyFill="1" applyBorder="1" applyAlignment="1" applyProtection="1">
      <alignment horizontal="left" vertical="center"/>
    </xf>
    <xf numFmtId="0" fontId="11" fillId="3" borderId="0" xfId="0" applyFont="1" applyFill="1" applyAlignment="1" applyProtection="1">
      <alignment horizontal="left" vertical="center"/>
    </xf>
    <xf numFmtId="0" fontId="2" fillId="0" borderId="0" xfId="0" applyFont="1" applyFill="1" applyAlignment="1" applyProtection="1">
      <alignment horizontal="left" vertical="top" wrapText="1"/>
    </xf>
    <xf numFmtId="0" fontId="2" fillId="2" borderId="4" xfId="0" applyFont="1" applyFill="1" applyBorder="1" applyAlignment="1" applyProtection="1">
      <alignment horizontal="left" vertical="center"/>
      <protection locked="0"/>
    </xf>
  </cellXfs>
  <cellStyles count="7">
    <cellStyle name="Currency" xfId="6" builtinId="4"/>
    <cellStyle name="Normal" xfId="0" builtinId="0"/>
    <cellStyle name="Normal 11" xfId="2" xr:uid="{00000000-0005-0000-0000-000004000000}"/>
    <cellStyle name="Normal 2" xfId="3" xr:uid="{00000000-0005-0000-0000-000005000000}"/>
    <cellStyle name="Normal 3" xfId="4" xr:uid="{00000000-0005-0000-0000-000006000000}"/>
    <cellStyle name="Normal 4" xfId="5" xr:uid="{A17136DA-707A-469D-9A84-77AEA4772F82}"/>
    <cellStyle name="Percent" xfId="1" builtinId="5"/>
  </cellStyles>
  <dxfs count="11">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ont>
        <color rgb="FF9C0006"/>
      </font>
      <fill>
        <patternFill>
          <bgColor rgb="FFFFC7CE"/>
        </patternFill>
      </fill>
    </dxf>
    <dxf>
      <fill>
        <patternFill>
          <bgColor theme="4" tint="0.39994506668294322"/>
        </patternFill>
      </fill>
    </dxf>
  </dxfs>
  <tableStyles count="0" defaultTableStyle="TableStyleMedium9" defaultPivotStyle="PivotStyleLight16"/>
  <colors>
    <mruColors>
      <color rgb="FFFF9393"/>
      <color rgb="FFFDB525"/>
      <color rgb="FF00A6CE"/>
      <color rgb="FFF3DE5F"/>
      <color rgb="FFE20000"/>
      <color rgb="FFFDCA63"/>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11</xdr:col>
      <xdr:colOff>9526</xdr:colOff>
      <xdr:row>1</xdr:row>
      <xdr:rowOff>0</xdr:rowOff>
    </xdr:from>
    <xdr:to>
      <xdr:col>32</xdr:col>
      <xdr:colOff>28576</xdr:colOff>
      <xdr:row>4</xdr:row>
      <xdr:rowOff>152400</xdr:rowOff>
    </xdr:to>
    <xdr:pic>
      <xdr:nvPicPr>
        <xdr:cNvPr id="8" name="Picture 7">
          <a:extLst>
            <a:ext uri="{FF2B5EF4-FFF2-40B4-BE49-F238E27FC236}">
              <a16:creationId xmlns:a16="http://schemas.microsoft.com/office/drawing/2014/main" id="{9B7C6FF0-DA85-49EE-8021-B4B0C00EEBF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3641" b="13641"/>
        <a:stretch/>
      </xdr:blipFill>
      <xdr:spPr>
        <a:xfrm>
          <a:off x="2019301" y="457200"/>
          <a:ext cx="3219450" cy="723900"/>
        </a:xfrm>
        <a:prstGeom prst="rect">
          <a:avLst/>
        </a:prstGeom>
      </xdr:spPr>
    </xdr:pic>
    <xdr:clientData/>
  </xdr:twoCellAnchor>
  <xdr:twoCellAnchor>
    <xdr:from>
      <xdr:col>1</xdr:col>
      <xdr:colOff>9525</xdr:colOff>
      <xdr:row>14</xdr:row>
      <xdr:rowOff>1079</xdr:rowOff>
    </xdr:from>
    <xdr:to>
      <xdr:col>41</xdr:col>
      <xdr:colOff>133350</xdr:colOff>
      <xdr:row>40</xdr:row>
      <xdr:rowOff>0</xdr:rowOff>
    </xdr:to>
    <xdr:sp macro="" textlink="">
      <xdr:nvSpPr>
        <xdr:cNvPr id="9" name="TextBox 8">
          <a:extLst>
            <a:ext uri="{FF2B5EF4-FFF2-40B4-BE49-F238E27FC236}">
              <a16:creationId xmlns:a16="http://schemas.microsoft.com/office/drawing/2014/main" id="{639FD13A-2FFE-4D79-8ED9-B8E9CD8257C8}"/>
            </a:ext>
          </a:extLst>
        </xdr:cNvPr>
        <xdr:cNvSpPr txBox="1"/>
      </xdr:nvSpPr>
      <xdr:spPr>
        <a:xfrm>
          <a:off x="453473" y="2803914"/>
          <a:ext cx="6279460" cy="5604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a:spcAft>
              <a:spcPts val="300"/>
            </a:spcAft>
          </a:pPr>
          <a:r>
            <a:rPr lang="en-US" sz="900">
              <a:latin typeface="Arial" panose="020B0604020202020204" pitchFamily="34" charset="0"/>
              <a:cs typeface="Arial" panose="020B0604020202020204" pitchFamily="34" charset="0"/>
            </a:rPr>
            <a:t>1. </a:t>
          </a:r>
          <a:r>
            <a:rPr lang="en-US" sz="900" b="1" u="sng">
              <a:latin typeface="Arial" panose="020B0604020202020204" pitchFamily="34" charset="0"/>
              <a:cs typeface="Arial" panose="020B0604020202020204" pitchFamily="34" charset="0"/>
            </a:rPr>
            <a:t>Determine participant eligibility</a:t>
          </a:r>
          <a:r>
            <a:rPr lang="en-US" sz="900">
              <a:latin typeface="Arial" panose="020B0604020202020204" pitchFamily="34" charset="0"/>
              <a:cs typeface="Arial" panose="020B0604020202020204" pitchFamily="34" charset="0"/>
            </a:rPr>
            <a:t>.</a:t>
          </a:r>
          <a:r>
            <a:rPr lang="en-US" sz="900" baseline="0">
              <a:latin typeface="Arial" panose="020B0604020202020204" pitchFamily="34" charset="0"/>
              <a:cs typeface="Arial" panose="020B0604020202020204" pitchFamily="34" charset="0"/>
            </a:rPr>
            <a:t>  </a:t>
          </a:r>
          <a:r>
            <a:rPr lang="en-US" sz="900">
              <a:latin typeface="Arial" panose="020B0604020202020204" pitchFamily="34" charset="0"/>
              <a:cs typeface="Arial" panose="020B0604020202020204" pitchFamily="34" charset="0"/>
            </a:rPr>
            <a:t>Participant</a:t>
          </a:r>
          <a:r>
            <a:rPr lang="en-US" sz="900" baseline="0">
              <a:latin typeface="Arial" panose="020B0604020202020204" pitchFamily="34" charset="0"/>
              <a:cs typeface="Arial" panose="020B0604020202020204" pitchFamily="34" charset="0"/>
            </a:rPr>
            <a:t> must be a listed business service provider on the Efficiency Works "Find a Service Provider" page found at </a:t>
          </a:r>
          <a:r>
            <a:rPr lang="en-US" sz="900" u="sng" baseline="0">
              <a:solidFill>
                <a:schemeClr val="accent1"/>
              </a:solidFill>
              <a:latin typeface="Arial" panose="020B0604020202020204" pitchFamily="34" charset="0"/>
              <a:cs typeface="Arial" panose="020B0604020202020204" pitchFamily="34" charset="0"/>
            </a:rPr>
            <a:t>efficiencyworks.org </a:t>
          </a:r>
          <a:r>
            <a:rPr lang="en-US" sz="900" baseline="0">
              <a:solidFill>
                <a:sysClr val="windowText" lastClr="000000"/>
              </a:solidFill>
              <a:latin typeface="Arial" panose="020B0604020202020204" pitchFamily="34" charset="0"/>
              <a:cs typeface="Arial" panose="020B0604020202020204" pitchFamily="34" charset="0"/>
            </a:rPr>
            <a:t>or a large commercial customer </a:t>
          </a:r>
          <a:r>
            <a:rPr lang="en-US" sz="900" baseline="0">
              <a:latin typeface="Arial" panose="020B0604020202020204" pitchFamily="34" charset="0"/>
              <a:cs typeface="Arial" panose="020B0604020202020204" pitchFamily="34" charset="0"/>
            </a:rPr>
            <a:t>participating in the Energy Management program by invite-only.</a:t>
          </a:r>
        </a:p>
        <a:p>
          <a:pPr>
            <a:spcAft>
              <a:spcPts val="300"/>
            </a:spcAft>
          </a:pPr>
          <a:r>
            <a:rPr lang="en-US" sz="900" baseline="0">
              <a:latin typeface="Arial" panose="020B0604020202020204" pitchFamily="34" charset="0"/>
              <a:cs typeface="Arial" panose="020B0604020202020204" pitchFamily="34" charset="0"/>
            </a:rPr>
            <a:t>2. </a:t>
          </a:r>
          <a:r>
            <a:rPr lang="en-US" sz="900" b="1" u="sng" baseline="0">
              <a:latin typeface="Arial" panose="020B0604020202020204" pitchFamily="34" charset="0"/>
              <a:cs typeface="Arial" panose="020B0604020202020204" pitchFamily="34" charset="0"/>
            </a:rPr>
            <a:t>Determine project eligibility</a:t>
          </a:r>
          <a:r>
            <a:rPr lang="en-US" sz="900" b="0" u="none" baseline="0">
              <a:latin typeface="Arial" panose="020B0604020202020204" pitchFamily="34" charset="0"/>
              <a:cs typeface="Arial" panose="020B0604020202020204" pitchFamily="34" charset="0"/>
            </a:rPr>
            <a:t>. </a:t>
          </a:r>
          <a:r>
            <a:rPr lang="en-US" sz="900" b="1" u="none" baseline="0">
              <a:latin typeface="Arial" panose="020B0604020202020204" pitchFamily="34" charset="0"/>
              <a:cs typeface="Arial" panose="020B0604020202020204" pitchFamily="34" charset="0"/>
            </a:rPr>
            <a:t> </a:t>
          </a:r>
          <a:r>
            <a:rPr lang="en-US" sz="900" b="0" u="none" baseline="0">
              <a:latin typeface="Arial" panose="020B0604020202020204" pitchFamily="34" charset="0"/>
              <a:cs typeface="Arial" panose="020B0604020202020204" pitchFamily="34" charset="0"/>
            </a:rPr>
            <a:t>Y</a:t>
          </a:r>
          <a:r>
            <a:rPr lang="en-US" sz="900" baseline="0">
              <a:latin typeface="Arial" panose="020B0604020202020204" pitchFamily="34" charset="0"/>
              <a:cs typeface="Arial" panose="020B0604020202020204" pitchFamily="34" charset="0"/>
            </a:rPr>
            <a:t>ou are eligible to receive partial reimbursement for training events pre-approved by Efficiency Works.  Training and events must be relevant to Efficiency Works Business program offerings or technologies referenced within programs.</a:t>
          </a:r>
        </a:p>
        <a:p>
          <a:pPr>
            <a:spcAft>
              <a:spcPts val="300"/>
            </a:spcAft>
          </a:pPr>
          <a:r>
            <a:rPr lang="en-US" sz="900">
              <a:latin typeface="Arial" panose="020B0604020202020204" pitchFamily="34" charset="0"/>
              <a:cs typeface="Arial" panose="020B0604020202020204" pitchFamily="34" charset="0"/>
            </a:rPr>
            <a:t>3. Grant funds are subject to change without notice. Download the most recent version of this application from </a:t>
          </a:r>
          <a:r>
            <a:rPr lang="en-US" sz="900" u="sng">
              <a:solidFill>
                <a:srgbClr val="00A6CE"/>
              </a:solidFill>
              <a:latin typeface="Arial" panose="020B0604020202020204" pitchFamily="34" charset="0"/>
              <a:cs typeface="Arial" panose="020B0604020202020204" pitchFamily="34" charset="0"/>
            </a:rPr>
            <a:t>efficiencyworks.org</a:t>
          </a:r>
          <a:r>
            <a:rPr lang="en-US" sz="900" u="none">
              <a:solidFill>
                <a:sysClr val="windowText" lastClr="000000"/>
              </a:solidFill>
              <a:latin typeface="Arial" panose="020B0604020202020204" pitchFamily="34" charset="0"/>
              <a:cs typeface="Arial" panose="020B0604020202020204" pitchFamily="34" charset="0"/>
            </a:rPr>
            <a:t> </a:t>
          </a:r>
          <a:r>
            <a:rPr lang="en-US" sz="900" u="none">
              <a:solidFill>
                <a:schemeClr val="tx1"/>
              </a:solidFill>
              <a:latin typeface="Arial" panose="020B0604020202020204" pitchFamily="34" charset="0"/>
              <a:cs typeface="Arial" panose="020B0604020202020204" pitchFamily="34" charset="0"/>
            </a:rPr>
            <a:t>for current program rules (we update it frequently). This application is designed</a:t>
          </a:r>
          <a:r>
            <a:rPr lang="en-US" sz="900" u="none" baseline="0">
              <a:solidFill>
                <a:schemeClr val="tx1"/>
              </a:solidFill>
              <a:latin typeface="Arial" panose="020B0604020202020204" pitchFamily="34" charset="0"/>
              <a:cs typeface="Arial" panose="020B0604020202020204" pitchFamily="34" charset="0"/>
            </a:rPr>
            <a:t> to be used in</a:t>
          </a:r>
          <a:r>
            <a:rPr lang="en-US" sz="900" u="none">
              <a:solidFill>
                <a:schemeClr val="tx1"/>
              </a:solidFill>
              <a:latin typeface="Arial" panose="020B0604020202020204" pitchFamily="34" charset="0"/>
              <a:cs typeface="Arial" panose="020B0604020202020204" pitchFamily="34" charset="0"/>
            </a:rPr>
            <a:t> </a:t>
          </a:r>
          <a:r>
            <a:rPr lang="en-US" sz="900" u="none" baseline="0">
              <a:solidFill>
                <a:schemeClr val="tx1"/>
              </a:solidFill>
              <a:latin typeface="Arial" panose="020B0604020202020204" pitchFamily="34" charset="0"/>
              <a:cs typeface="Arial" panose="020B0604020202020204" pitchFamily="34" charset="0"/>
            </a:rPr>
            <a:t>Microsoft Excel and may not function correctly if used in any other application.</a:t>
          </a:r>
        </a:p>
        <a:p>
          <a:pPr>
            <a:spcAft>
              <a:spcPts val="300"/>
            </a:spcAft>
          </a:pPr>
          <a:r>
            <a:rPr lang="en-US" sz="900" u="none">
              <a:solidFill>
                <a:schemeClr val="tx1"/>
              </a:solidFill>
              <a:latin typeface="Arial" panose="020B0604020202020204" pitchFamily="34" charset="0"/>
              <a:cs typeface="Arial" panose="020B0604020202020204" pitchFamily="34" charset="0"/>
            </a:rPr>
            <a:t>4. </a:t>
          </a:r>
          <a:r>
            <a:rPr lang="en-US" sz="900" b="1" u="sng">
              <a:solidFill>
                <a:schemeClr val="tx1"/>
              </a:solidFill>
              <a:latin typeface="Arial" panose="020B0604020202020204" pitchFamily="34" charset="0"/>
              <a:cs typeface="Arial" panose="020B0604020202020204" pitchFamily="34" charset="0"/>
            </a:rPr>
            <a:t>Reimbursement pre-approval</a:t>
          </a:r>
          <a:r>
            <a:rPr lang="en-US" sz="900" b="0" u="none">
              <a:solidFill>
                <a:schemeClr val="tx1"/>
              </a:solidFill>
              <a:latin typeface="Arial" panose="020B0604020202020204" pitchFamily="34" charset="0"/>
              <a:cs typeface="Arial" panose="020B0604020202020204" pitchFamily="34" charset="0"/>
            </a:rPr>
            <a:t>:</a:t>
          </a:r>
          <a:r>
            <a:rPr lang="en-US" sz="900" b="0" u="none" baseline="0">
              <a:solidFill>
                <a:schemeClr val="tx1"/>
              </a:solidFill>
              <a:latin typeface="Arial" panose="020B0604020202020204" pitchFamily="34" charset="0"/>
              <a:cs typeface="Arial" panose="020B0604020202020204" pitchFamily="34" charset="0"/>
            </a:rPr>
            <a:t> Grant funds are available on a first-come, first-served basis. Pre-approval is required for all trainings to ensure reimbursement funding is available for a given calendar year. </a:t>
          </a:r>
          <a:r>
            <a:rPr lang="en-US" sz="900" b="0" u="none">
              <a:solidFill>
                <a:schemeClr val="tx1"/>
              </a:solidFill>
              <a:latin typeface="Arial" panose="020B0604020202020204" pitchFamily="34" charset="0"/>
              <a:cs typeface="Arial" panose="020B0604020202020204" pitchFamily="34" charset="0"/>
            </a:rPr>
            <a:t>Apply</a:t>
          </a:r>
          <a:r>
            <a:rPr lang="en-US" sz="900" u="none">
              <a:solidFill>
                <a:schemeClr val="tx1"/>
              </a:solidFill>
              <a:latin typeface="Arial" panose="020B0604020202020204" pitchFamily="34" charset="0"/>
              <a:cs typeface="Arial" panose="020B0604020202020204" pitchFamily="34" charset="0"/>
            </a:rPr>
            <a:t> for pre-approval before </a:t>
          </a:r>
          <a:r>
            <a:rPr lang="en-US" sz="900" u="none" baseline="0">
              <a:solidFill>
                <a:schemeClr val="tx1"/>
              </a:solidFill>
              <a:latin typeface="Arial" panose="020B0604020202020204" pitchFamily="34" charset="0"/>
              <a:cs typeface="Arial" panose="020B0604020202020204" pitchFamily="34" charset="0"/>
            </a:rPr>
            <a:t>training event has occurred.</a:t>
          </a:r>
          <a:endParaRPr lang="en-US" sz="900" u="none">
            <a:solidFill>
              <a:schemeClr val="tx1"/>
            </a:solidFill>
            <a:latin typeface="Arial" panose="020B0604020202020204" pitchFamily="34" charset="0"/>
            <a:cs typeface="Arial" panose="020B0604020202020204" pitchFamily="34" charset="0"/>
          </a:endParaRPr>
        </a:p>
        <a:p>
          <a:pPr marL="365760">
            <a:spcAft>
              <a:spcPts val="300"/>
            </a:spcAft>
          </a:pPr>
          <a:r>
            <a:rPr lang="en-US" sz="900" u="none">
              <a:solidFill>
                <a:schemeClr val="tx1"/>
              </a:solidFill>
              <a:latin typeface="Arial" panose="020B0604020202020204" pitchFamily="34" charset="0"/>
              <a:cs typeface="Arial" panose="020B0604020202020204" pitchFamily="34" charset="0"/>
            </a:rPr>
            <a:t>i. Submit the following materials via email to </a:t>
          </a:r>
          <a:r>
            <a:rPr lang="en-US" sz="900" u="none">
              <a:solidFill>
                <a:srgbClr val="00A6CE"/>
              </a:solidFill>
              <a:latin typeface="Arial" panose="020B0604020202020204" pitchFamily="34" charset="0"/>
              <a:cs typeface="Arial" panose="020B0604020202020204" pitchFamily="34" charset="0"/>
            </a:rPr>
            <a:t>business@efficiencyworks.org</a:t>
          </a:r>
          <a:r>
            <a:rPr lang="en-US" sz="900" u="none">
              <a:solidFill>
                <a:schemeClr val="tx1"/>
              </a:solidFill>
              <a:latin typeface="Arial" panose="020B0604020202020204" pitchFamily="34" charset="0"/>
              <a:cs typeface="Arial" panose="020B0604020202020204" pitchFamily="34" charset="0"/>
            </a:rPr>
            <a:t>:</a:t>
          </a:r>
          <a:r>
            <a:rPr lang="en-US" sz="900" u="none" baseline="0">
              <a:solidFill>
                <a:schemeClr val="tx1"/>
              </a:solidFill>
              <a:latin typeface="Arial" panose="020B0604020202020204" pitchFamily="34" charset="0"/>
              <a:cs typeface="Arial" panose="020B0604020202020204" pitchFamily="34" charset="0"/>
            </a:rPr>
            <a:t> t</a:t>
          </a:r>
          <a:r>
            <a:rPr lang="en-US" sz="900" u="none">
              <a:solidFill>
                <a:schemeClr val="tx1"/>
              </a:solidFill>
              <a:latin typeface="Arial" panose="020B0604020202020204" pitchFamily="34" charset="0"/>
              <a:cs typeface="Arial" panose="020B0604020202020204" pitchFamily="34" charset="0"/>
            </a:rPr>
            <a:t>his Microsoft Excel spreadsheet application file</a:t>
          </a:r>
          <a:r>
            <a:rPr lang="en-US" sz="900" u="none" baseline="0">
              <a:solidFill>
                <a:schemeClr val="tx1"/>
              </a:solidFill>
              <a:latin typeface="Arial" panose="020B0604020202020204" pitchFamily="34" charset="0"/>
              <a:cs typeface="Arial" panose="020B0604020202020204" pitchFamily="34" charset="0"/>
            </a:rPr>
            <a:t> and</a:t>
          </a:r>
          <a:r>
            <a:rPr lang="en-US" sz="900" u="none">
              <a:solidFill>
                <a:schemeClr val="tx1"/>
              </a:solidFill>
              <a:latin typeface="Arial" panose="020B0604020202020204" pitchFamily="34" charset="0"/>
              <a:cs typeface="Arial" panose="020B0604020202020204" pitchFamily="34" charset="0"/>
            </a:rPr>
            <a:t> training cost</a:t>
          </a:r>
          <a:r>
            <a:rPr lang="en-US" sz="900" u="none" baseline="0">
              <a:solidFill>
                <a:schemeClr val="tx1"/>
              </a:solidFill>
              <a:latin typeface="Arial" panose="020B0604020202020204" pitchFamily="34" charset="0"/>
              <a:cs typeface="Arial" panose="020B0604020202020204" pitchFamily="34" charset="0"/>
            </a:rPr>
            <a:t> </a:t>
          </a:r>
          <a:r>
            <a:rPr lang="en-US" sz="900" u="none">
              <a:solidFill>
                <a:schemeClr val="tx1"/>
              </a:solidFill>
              <a:latin typeface="Arial" panose="020B0604020202020204" pitchFamily="34" charset="0"/>
              <a:cs typeface="Arial" panose="020B0604020202020204" pitchFamily="34" charset="0"/>
            </a:rPr>
            <a:t>estimates</a:t>
          </a:r>
          <a:r>
            <a:rPr lang="en-US" sz="900" u="none" baseline="0">
              <a:solidFill>
                <a:schemeClr val="tx1"/>
              </a:solidFill>
              <a:latin typeface="Arial" panose="020B0604020202020204" pitchFamily="34" charset="0"/>
              <a:cs typeface="Arial" panose="020B0604020202020204" pitchFamily="34" charset="0"/>
            </a:rPr>
            <a:t>.</a:t>
          </a:r>
          <a:endParaRPr lang="en-US" sz="900" u="none">
            <a:solidFill>
              <a:schemeClr val="tx1"/>
            </a:solidFill>
            <a:latin typeface="Arial" panose="020B0604020202020204" pitchFamily="34" charset="0"/>
            <a:cs typeface="Arial" panose="020B0604020202020204" pitchFamily="34" charset="0"/>
          </a:endParaRPr>
        </a:p>
        <a:p>
          <a:pPr marL="365760">
            <a:spcAft>
              <a:spcPts val="300"/>
            </a:spcAft>
          </a:pPr>
          <a:r>
            <a:rPr lang="en-US" sz="900" u="none">
              <a:solidFill>
                <a:schemeClr val="tx1"/>
              </a:solidFill>
              <a:latin typeface="Arial" panose="020B0604020202020204" pitchFamily="34" charset="0"/>
              <a:cs typeface="Arial" panose="020B0604020202020204" pitchFamily="34" charset="0"/>
            </a:rPr>
            <a:t>ii. Efficiency Works will review the application, and, if approved, issue an approval code</a:t>
          </a:r>
          <a:r>
            <a:rPr lang="en-US" sz="900" u="none" baseline="0">
              <a:solidFill>
                <a:schemeClr val="tx1"/>
              </a:solidFill>
              <a:latin typeface="Arial" panose="020B0604020202020204" pitchFamily="34" charset="0"/>
              <a:cs typeface="Arial" panose="020B0604020202020204" pitchFamily="34" charset="0"/>
            </a:rPr>
            <a:t> within two business days.  </a:t>
          </a:r>
        </a:p>
        <a:p>
          <a:pPr marL="365760">
            <a:spcAft>
              <a:spcPts val="300"/>
            </a:spcAft>
          </a:pPr>
          <a:r>
            <a:rPr lang="en-US" sz="900" u="none">
              <a:solidFill>
                <a:schemeClr val="tx1"/>
              </a:solidFill>
              <a:latin typeface="Arial" panose="020B0604020202020204" pitchFamily="34" charset="0"/>
              <a:cs typeface="Arial" panose="020B0604020202020204" pitchFamily="34" charset="0"/>
            </a:rPr>
            <a:t>iii. Funds are only reserved 45 days past estimated </a:t>
          </a:r>
          <a:r>
            <a:rPr lang="en-US" sz="900" u="none" baseline="0">
              <a:solidFill>
                <a:schemeClr val="tx1"/>
              </a:solidFill>
              <a:latin typeface="Arial" panose="020B0604020202020204" pitchFamily="34" charset="0"/>
              <a:cs typeface="Arial" panose="020B0604020202020204" pitchFamily="34" charset="0"/>
            </a:rPr>
            <a:t>training completion date.</a:t>
          </a:r>
        </a:p>
        <a:p>
          <a:pPr marL="365760">
            <a:spcAft>
              <a:spcPts val="300"/>
            </a:spcAft>
          </a:pPr>
          <a:r>
            <a:rPr lang="en-US" sz="900" u="none" baseline="0">
              <a:solidFill>
                <a:sysClr val="windowText" lastClr="000000"/>
              </a:solidFill>
              <a:latin typeface="Arial" panose="020B0604020202020204" pitchFamily="34" charset="0"/>
              <a:cs typeface="Arial" panose="020B0604020202020204" pitchFamily="34" charset="0"/>
            </a:rPr>
            <a:t>iv. Annual training maximum and minimum reimbursement amounts are listed in table below.</a:t>
          </a:r>
        </a:p>
        <a:p>
          <a:pPr marL="365760">
            <a:spcAft>
              <a:spcPts val="300"/>
            </a:spcAft>
          </a:pPr>
          <a:endParaRPr lang="en-US" sz="900" u="none" baseline="0">
            <a:solidFill>
              <a:srgbClr val="FF0000"/>
            </a:solidFill>
            <a:latin typeface="Arial" panose="020B0604020202020204" pitchFamily="34" charset="0"/>
            <a:cs typeface="Arial" panose="020B0604020202020204" pitchFamily="34" charset="0"/>
          </a:endParaRPr>
        </a:p>
        <a:p>
          <a:pPr marL="365760">
            <a:spcAft>
              <a:spcPts val="300"/>
            </a:spcAft>
          </a:pPr>
          <a:endParaRPr lang="en-US" sz="900" u="none" baseline="0">
            <a:solidFill>
              <a:srgbClr val="FF0000"/>
            </a:solidFill>
            <a:latin typeface="Arial" panose="020B0604020202020204" pitchFamily="34" charset="0"/>
            <a:cs typeface="Arial" panose="020B0604020202020204" pitchFamily="34" charset="0"/>
          </a:endParaRPr>
        </a:p>
        <a:p>
          <a:pPr marL="365760">
            <a:spcAft>
              <a:spcPts val="300"/>
            </a:spcAft>
          </a:pPr>
          <a:endParaRPr lang="en-US" sz="900" u="none" baseline="0">
            <a:solidFill>
              <a:srgbClr val="FF0000"/>
            </a:solidFill>
            <a:latin typeface="Arial" panose="020B0604020202020204" pitchFamily="34" charset="0"/>
            <a:cs typeface="Arial" panose="020B0604020202020204" pitchFamily="34" charset="0"/>
          </a:endParaRPr>
        </a:p>
        <a:p>
          <a:pPr marL="365760">
            <a:spcAft>
              <a:spcPts val="300"/>
            </a:spcAft>
          </a:pPr>
          <a:endParaRPr lang="en-US" sz="900" u="none" baseline="0">
            <a:solidFill>
              <a:srgbClr val="FF0000"/>
            </a:solidFill>
            <a:latin typeface="Arial" panose="020B0604020202020204" pitchFamily="34" charset="0"/>
            <a:cs typeface="Arial" panose="020B0604020202020204" pitchFamily="34" charset="0"/>
          </a:endParaRPr>
        </a:p>
        <a:p>
          <a:pPr marL="365760">
            <a:spcAft>
              <a:spcPts val="300"/>
            </a:spcAft>
          </a:pPr>
          <a:endParaRPr lang="en-US" sz="900" u="none" baseline="0">
            <a:solidFill>
              <a:srgbClr val="FF0000"/>
            </a:solidFill>
            <a:latin typeface="Arial" panose="020B0604020202020204" pitchFamily="34" charset="0"/>
            <a:cs typeface="Arial" panose="020B0604020202020204" pitchFamily="34" charset="0"/>
          </a:endParaRPr>
        </a:p>
        <a:p>
          <a:pPr marL="365760">
            <a:spcAft>
              <a:spcPts val="300"/>
            </a:spcAft>
          </a:pPr>
          <a:endParaRPr lang="en-US" sz="900" u="none">
            <a:solidFill>
              <a:srgbClr val="FF0000"/>
            </a:solidFill>
            <a:latin typeface="Arial" panose="020B0604020202020204" pitchFamily="34" charset="0"/>
            <a:cs typeface="Arial" panose="020B0604020202020204" pitchFamily="34" charset="0"/>
          </a:endParaRPr>
        </a:p>
        <a:p>
          <a:pPr>
            <a:spcAft>
              <a:spcPts val="300"/>
            </a:spcAft>
          </a:pPr>
          <a:r>
            <a:rPr lang="en-US" sz="900" u="none">
              <a:solidFill>
                <a:schemeClr val="tx1"/>
              </a:solidFill>
              <a:latin typeface="Arial" panose="020B0604020202020204" pitchFamily="34" charset="0"/>
              <a:cs typeface="Arial" panose="020B0604020202020204" pitchFamily="34" charset="0"/>
            </a:rPr>
            <a:t>5.</a:t>
          </a:r>
          <a:r>
            <a:rPr lang="en-US" sz="900" u="none" baseline="0">
              <a:solidFill>
                <a:schemeClr val="tx1"/>
              </a:solidFill>
              <a:latin typeface="Arial" panose="020B0604020202020204" pitchFamily="34" charset="0"/>
              <a:cs typeface="Arial" panose="020B0604020202020204" pitchFamily="34" charset="0"/>
            </a:rPr>
            <a:t> </a:t>
          </a:r>
          <a:r>
            <a:rPr lang="en-US" sz="900" b="1" u="sng" baseline="0">
              <a:solidFill>
                <a:sysClr val="windowText" lastClr="000000"/>
              </a:solidFill>
              <a:latin typeface="Arial" panose="020B0604020202020204" pitchFamily="34" charset="0"/>
              <a:cs typeface="Arial" panose="020B0604020202020204" pitchFamily="34" charset="0"/>
            </a:rPr>
            <a:t>Reimbursement payment</a:t>
          </a:r>
          <a:r>
            <a:rPr lang="en-US" sz="900" b="0" u="none" baseline="0">
              <a:solidFill>
                <a:schemeClr val="tx1"/>
              </a:solidFill>
              <a:latin typeface="Arial" panose="020B0604020202020204" pitchFamily="34" charset="0"/>
              <a:cs typeface="Arial" panose="020B0604020202020204" pitchFamily="34" charset="0"/>
            </a:rPr>
            <a:t>: Complete</a:t>
          </a:r>
          <a:r>
            <a:rPr lang="en-US" sz="900" u="none" baseline="0">
              <a:solidFill>
                <a:schemeClr val="tx1"/>
              </a:solidFill>
              <a:latin typeface="Arial" panose="020B0604020202020204" pitchFamily="34" charset="0"/>
              <a:cs typeface="Arial" panose="020B0604020202020204" pitchFamily="34" charset="0"/>
            </a:rPr>
            <a:t> the eligible grant activity per program requirements</a:t>
          </a:r>
          <a:r>
            <a:rPr lang="en-US" sz="900" b="0" u="none" baseline="0">
              <a:solidFill>
                <a:schemeClr val="tx1"/>
              </a:solidFill>
              <a:latin typeface="Arial" panose="020B0604020202020204" pitchFamily="34" charset="0"/>
              <a:cs typeface="Arial" panose="020B0604020202020204" pitchFamily="34" charset="0"/>
            </a:rPr>
            <a:t>. Submit all of the materials listed on the Request for payment page, after </a:t>
          </a:r>
          <a:r>
            <a:rPr lang="en-US" sz="900" u="none" baseline="0">
              <a:solidFill>
                <a:schemeClr val="tx1"/>
              </a:solidFill>
              <a:latin typeface="Arial" panose="020B0604020202020204" pitchFamily="34" charset="0"/>
              <a:cs typeface="Arial" panose="020B0604020202020204" pitchFamily="34" charset="0"/>
            </a:rPr>
            <a:t>which the rebate check will be mailed within 6 weeks.</a:t>
          </a:r>
        </a:p>
        <a:p>
          <a:pPr>
            <a:spcAft>
              <a:spcPts val="300"/>
            </a:spcAft>
          </a:pPr>
          <a:r>
            <a:rPr lang="en-US" sz="900" u="none" baseline="0">
              <a:solidFill>
                <a:schemeClr val="tx1"/>
              </a:solidFill>
              <a:latin typeface="Arial" panose="020B0604020202020204" pitchFamily="34" charset="0"/>
              <a:cs typeface="Arial" panose="020B0604020202020204" pitchFamily="34" charset="0"/>
            </a:rPr>
            <a:t>6.</a:t>
          </a:r>
          <a:r>
            <a:rPr lang="en-US" sz="900" b="0" u="none" baseline="0">
              <a:solidFill>
                <a:schemeClr val="tx1"/>
              </a:solidFill>
              <a:latin typeface="Arial" panose="020B0604020202020204" pitchFamily="34" charset="0"/>
              <a:cs typeface="Arial" panose="020B0604020202020204" pitchFamily="34" charset="0"/>
            </a:rPr>
            <a:t> </a:t>
          </a:r>
          <a:r>
            <a:rPr lang="en-US" sz="900" b="1" u="sng" baseline="0">
              <a:solidFill>
                <a:schemeClr val="tx1"/>
              </a:solidFill>
              <a:latin typeface="Arial" panose="020B0604020202020204" pitchFamily="34" charset="0"/>
              <a:cs typeface="Arial" panose="020B0604020202020204" pitchFamily="34" charset="0"/>
            </a:rPr>
            <a:t>How to use this application</a:t>
          </a:r>
          <a:r>
            <a:rPr lang="en-US" sz="900" b="0" u="none" baseline="0">
              <a:solidFill>
                <a:schemeClr val="tx1"/>
              </a:solidFill>
              <a:latin typeface="Arial" panose="020B0604020202020204" pitchFamily="34" charset="0"/>
              <a:cs typeface="Arial" panose="020B0604020202020204" pitchFamily="34" charset="0"/>
            </a:rPr>
            <a:t>: </a:t>
          </a:r>
        </a:p>
        <a:p>
          <a:pPr marL="365760">
            <a:spcAft>
              <a:spcPts val="300"/>
            </a:spcAft>
          </a:pPr>
          <a:r>
            <a:rPr lang="en-US" sz="900" b="0" u="none">
              <a:solidFill>
                <a:schemeClr val="tx1"/>
              </a:solidFill>
              <a:latin typeface="Arial" panose="020B0604020202020204" pitchFamily="34" charset="0"/>
              <a:cs typeface="Arial" panose="020B0604020202020204" pitchFamily="34" charset="0"/>
            </a:rPr>
            <a:t>i.</a:t>
          </a:r>
          <a:r>
            <a:rPr lang="en-US" sz="900" b="0" u="none" baseline="0">
              <a:solidFill>
                <a:schemeClr val="tx1"/>
              </a:solidFill>
              <a:latin typeface="Arial" panose="020B0604020202020204" pitchFamily="34" charset="0"/>
              <a:cs typeface="Arial" panose="020B0604020202020204" pitchFamily="34" charset="0"/>
            </a:rPr>
            <a:t> T</a:t>
          </a:r>
          <a:r>
            <a:rPr lang="en-US" sz="900" b="0" u="none">
              <a:solidFill>
                <a:schemeClr val="tx1"/>
              </a:solidFill>
              <a:latin typeface="Arial" panose="020B0604020202020204" pitchFamily="34" charset="0"/>
              <a:cs typeface="Arial" panose="020B0604020202020204" pitchFamily="34" charset="0"/>
            </a:rPr>
            <a:t>his application has tabs/pages listed at the bottom for each type of reimbursement.</a:t>
          </a:r>
        </a:p>
        <a:p>
          <a:pPr marL="365760">
            <a:spcAft>
              <a:spcPts val="300"/>
            </a:spcAft>
          </a:pPr>
          <a:r>
            <a:rPr lang="en-US" sz="900" b="0" u="none">
              <a:solidFill>
                <a:schemeClr val="tx1"/>
              </a:solidFill>
              <a:latin typeface="Arial" panose="020B0604020202020204" pitchFamily="34" charset="0"/>
              <a:cs typeface="Arial" panose="020B0604020202020204" pitchFamily="34" charset="0"/>
            </a:rPr>
            <a:t>ii.</a:t>
          </a:r>
          <a:r>
            <a:rPr lang="en-US" sz="900" b="0" u="none" baseline="0">
              <a:solidFill>
                <a:schemeClr val="tx1"/>
              </a:solidFill>
              <a:latin typeface="Arial" panose="020B0604020202020204" pitchFamily="34" charset="0"/>
              <a:cs typeface="Arial" panose="020B0604020202020204" pitchFamily="34" charset="0"/>
            </a:rPr>
            <a:t> </a:t>
          </a:r>
          <a:r>
            <a:rPr lang="en-US" sz="900" b="0" u="none">
              <a:solidFill>
                <a:schemeClr val="tx1"/>
              </a:solidFill>
              <a:latin typeface="Arial" panose="020B0604020202020204" pitchFamily="34" charset="0"/>
              <a:cs typeface="Arial" panose="020B0604020202020204" pitchFamily="34" charset="0"/>
            </a:rPr>
            <a:t>Enter the participating company and</a:t>
          </a:r>
          <a:r>
            <a:rPr lang="en-US" sz="900" b="0" u="none" baseline="0">
              <a:solidFill>
                <a:schemeClr val="tx1"/>
              </a:solidFill>
              <a:latin typeface="Arial" panose="020B0604020202020204" pitchFamily="34" charset="0"/>
              <a:cs typeface="Arial" panose="020B0604020202020204" pitchFamily="34" charset="0"/>
            </a:rPr>
            <a:t> project information for the type of reimbursement of interest.</a:t>
          </a:r>
          <a:endParaRPr lang="en-US" sz="900" b="0" u="none">
            <a:solidFill>
              <a:schemeClr val="tx1"/>
            </a:solidFill>
            <a:latin typeface="Arial" panose="020B0604020202020204" pitchFamily="34" charset="0"/>
            <a:cs typeface="Arial" panose="020B0604020202020204" pitchFamily="34" charset="0"/>
          </a:endParaRPr>
        </a:p>
        <a:p>
          <a:pPr marL="365760">
            <a:spcAft>
              <a:spcPts val="300"/>
            </a:spcAft>
          </a:pPr>
          <a:r>
            <a:rPr lang="en-US" sz="900" b="0" u="none">
              <a:solidFill>
                <a:schemeClr val="tx1"/>
              </a:solidFill>
              <a:latin typeface="Arial" panose="020B0604020202020204" pitchFamily="34" charset="0"/>
              <a:cs typeface="Arial" panose="020B0604020202020204" pitchFamily="34" charset="0"/>
            </a:rPr>
            <a:t>iii.</a:t>
          </a:r>
          <a:r>
            <a:rPr lang="en-US" sz="900" b="0" u="none" baseline="0">
              <a:solidFill>
                <a:schemeClr val="tx1"/>
              </a:solidFill>
              <a:latin typeface="Arial" panose="020B0604020202020204" pitchFamily="34" charset="0"/>
              <a:cs typeface="Arial" panose="020B0604020202020204" pitchFamily="34" charset="0"/>
            </a:rPr>
            <a:t> </a:t>
          </a:r>
          <a:r>
            <a:rPr lang="en-US" sz="900" b="0" u="none">
              <a:solidFill>
                <a:schemeClr val="tx1"/>
              </a:solidFill>
              <a:latin typeface="Arial" panose="020B0604020202020204" pitchFamily="34" charset="0"/>
              <a:cs typeface="Arial" panose="020B0604020202020204" pitchFamily="34" charset="0"/>
            </a:rPr>
            <a:t>Note that grey cells are calculations and usually cannot be overridden. Cells below a blue header need to be filled.</a:t>
          </a:r>
          <a:endParaRPr lang="en-US" sz="900" b="1" u="none">
            <a:solidFill>
              <a:schemeClr val="tx1"/>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4</xdr:col>
      <xdr:colOff>302620</xdr:colOff>
      <xdr:row>4</xdr:row>
      <xdr:rowOff>0</xdr:rowOff>
    </xdr:to>
    <xdr:pic>
      <xdr:nvPicPr>
        <xdr:cNvPr id="2" name="Picture 7">
          <a:extLst>
            <a:ext uri="{FF2B5EF4-FFF2-40B4-BE49-F238E27FC236}">
              <a16:creationId xmlns:a16="http://schemas.microsoft.com/office/drawing/2014/main" id="{125E8E1B-D6EE-4025-B0E2-262683131593}"/>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451485" y="457200"/>
          <a:ext cx="3112122" cy="457200"/>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4</xdr:col>
      <xdr:colOff>243677</xdr:colOff>
      <xdr:row>4</xdr:row>
      <xdr:rowOff>0</xdr:rowOff>
    </xdr:to>
    <xdr:pic>
      <xdr:nvPicPr>
        <xdr:cNvPr id="2" name="Picture 7">
          <a:extLst>
            <a:ext uri="{FF2B5EF4-FFF2-40B4-BE49-F238E27FC236}">
              <a16:creationId xmlns:a16="http://schemas.microsoft.com/office/drawing/2014/main" id="{526BA4DD-A32F-4EEB-A5D5-BD04A9E392E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329565" y="457200"/>
          <a:ext cx="3152014" cy="457200"/>
        </a:xfrm>
        <a:prstGeom prst="rect">
          <a:avLst/>
        </a:prstGeom>
        <a:noFill/>
        <a:ln w="1">
          <a:noFill/>
          <a:miter lim="800000"/>
          <a:headEnd/>
          <a:tailEnd type="none" w="med" len="med"/>
        </a:ln>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3978</xdr:colOff>
      <xdr:row>3</xdr:row>
      <xdr:rowOff>171450</xdr:rowOff>
    </xdr:to>
    <xdr:pic>
      <xdr:nvPicPr>
        <xdr:cNvPr id="2" name="Picture 7">
          <a:extLst>
            <a:ext uri="{FF2B5EF4-FFF2-40B4-BE49-F238E27FC236}">
              <a16:creationId xmlns:a16="http://schemas.microsoft.com/office/drawing/2014/main" id="{07901AB4-C79C-411D-ABDA-70D52AF8D19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428625" y="457200"/>
          <a:ext cx="3099603" cy="457200"/>
        </a:xfrm>
        <a:prstGeom prst="rect">
          <a:avLst/>
        </a:prstGeom>
        <a:noFill/>
        <a:ln w="1">
          <a:noFill/>
          <a:miter lim="800000"/>
          <a:headEnd/>
          <a:tailEnd type="none" w="med" len="med"/>
        </a:ln>
        <a:effectLst/>
      </xdr:spPr>
    </xdr:pic>
    <xdr:clientData/>
  </xdr:twoCellAnchor>
  <xdr:twoCellAnchor>
    <xdr:from>
      <xdr:col>1</xdr:col>
      <xdr:colOff>38099</xdr:colOff>
      <xdr:row>13</xdr:row>
      <xdr:rowOff>57151</xdr:rowOff>
    </xdr:from>
    <xdr:to>
      <xdr:col>12</xdr:col>
      <xdr:colOff>9524</xdr:colOff>
      <xdr:row>65</xdr:row>
      <xdr:rowOff>161924</xdr:rowOff>
    </xdr:to>
    <xdr:sp macro="" textlink="">
      <xdr:nvSpPr>
        <xdr:cNvPr id="3" name="TextBox 2">
          <a:extLst>
            <a:ext uri="{FF2B5EF4-FFF2-40B4-BE49-F238E27FC236}">
              <a16:creationId xmlns:a16="http://schemas.microsoft.com/office/drawing/2014/main" id="{0444CF91-D509-44EE-A774-C97C7EB82080}"/>
            </a:ext>
          </a:extLst>
        </xdr:cNvPr>
        <xdr:cNvSpPr txBox="1"/>
      </xdr:nvSpPr>
      <xdr:spPr>
        <a:xfrm>
          <a:off x="466724" y="2466976"/>
          <a:ext cx="7315200" cy="85248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numCol="2" spcCol="91440" rtlCol="0" anchor="t"/>
        <a:lstStyle/>
        <a:p>
          <a:pPr algn="l">
            <a:spcAft>
              <a:spcPts val="0"/>
            </a:spcAft>
          </a:pPr>
          <a:r>
            <a:rPr lang="en-US" sz="1000">
              <a:ln>
                <a:noFill/>
              </a:ln>
              <a:solidFill>
                <a:schemeClr val="tx1"/>
              </a:solidFill>
              <a:latin typeface="Arial" panose="020B0604020202020204" pitchFamily="34" charset="0"/>
              <a:cs typeface="Arial" panose="020B0604020202020204" pitchFamily="34" charset="0"/>
            </a:rPr>
            <a:t>Participant acknowledges that the Efficiency Works program (“Program”) is a partnership between Platte River Power Authority (“Platte River”) and its owner communities of the Town of Estes Park, the City of Fort Collins, the City of Longmont and the City of Loveland (the “Owner Communities”). Platte River manages the Program. By participating in the Program, you acknowledge and agree that your customer data may be shared among the Owner Communities and third-party Program implementors for a variety of purposes. Customer data may include, but is not limited to, name, address, contact information, account number, utility usage data as well as details regarding your participation in the Program or other programs and services offered by Platte River or the Owner Communities. These details may include, but are not limited to, audit results, rebate amounts, and products purchased related to participation. Purposes for which your customer data may be shared or used include, but are not limited to, determining your eligibility for the Program, Program administration, marketing, quality control, providing you with products or services you request, offering you products or services that may be of interest to you, or analyzing your utility usage. Platte River and the Owner Communities may not have control over your customer data and cannot guarantee that it will remain confidential. You acknowledge that you are the owner of the property receiving Program services, or are otherwise eligible to receive Program services, and that you are authorized to consent to the disclosure of the data as specified in this form.</a:t>
          </a:r>
        </a:p>
        <a:p>
          <a:pPr algn="l">
            <a:spcAft>
              <a:spcPts val="0"/>
            </a:spcAft>
          </a:pPr>
          <a:endParaRPr lang="en-US" sz="1000">
            <a:ln>
              <a:noFill/>
            </a:ln>
            <a:solidFill>
              <a:schemeClr val="tx1"/>
            </a:solidFill>
            <a:latin typeface="Arial" panose="020B0604020202020204" pitchFamily="34" charset="0"/>
            <a:cs typeface="Arial" panose="020B0604020202020204" pitchFamily="34" charset="0"/>
          </a:endParaRPr>
        </a:p>
        <a:p>
          <a:pPr algn="l">
            <a:spcAft>
              <a:spcPts val="0"/>
            </a:spcAft>
          </a:pPr>
          <a:r>
            <a:rPr lang="en-US" sz="1000">
              <a:ln>
                <a:noFill/>
              </a:ln>
              <a:solidFill>
                <a:schemeClr val="tx1"/>
              </a:solidFill>
              <a:latin typeface="Arial" panose="020B0604020202020204" pitchFamily="34" charset="0"/>
              <a:cs typeface="Arial" panose="020B0604020202020204" pitchFamily="34" charset="0"/>
            </a:rPr>
            <a:t>1. The undersigned (Participant) hereby certifies that this project has been completed to his or her satisfaction, and that this application accurately portrays the project. In particular, the equipment is operational; the application accurately describes the existing and new equipment; all equipment quantities are correct; and the attached invoices accurately reflect the project costs.</a:t>
          </a:r>
        </a:p>
        <a:p>
          <a:pPr algn="l">
            <a:spcAft>
              <a:spcPts val="0"/>
            </a:spcAft>
          </a:pPr>
          <a:r>
            <a:rPr lang="en-US" sz="1000">
              <a:ln>
                <a:noFill/>
              </a:ln>
              <a:solidFill>
                <a:schemeClr val="tx1"/>
              </a:solidFill>
              <a:latin typeface="Arial" panose="020B0604020202020204" pitchFamily="34" charset="0"/>
              <a:cs typeface="Arial" panose="020B0604020202020204" pitchFamily="34" charset="0"/>
            </a:rPr>
            <a:t>2. Upon Platte River’s request and reasonable notice, Platte River representatives will be given access to the project site so they may verify equipment installation, characteristics, quantities, and performance.</a:t>
          </a:r>
        </a:p>
        <a:p>
          <a:pPr algn="l">
            <a:spcAft>
              <a:spcPts val="0"/>
            </a:spcAft>
          </a:pPr>
          <a:r>
            <a:rPr lang="en-US" sz="1000">
              <a:ln>
                <a:noFill/>
              </a:ln>
              <a:solidFill>
                <a:schemeClr val="tx1"/>
              </a:solidFill>
              <a:latin typeface="Arial" panose="020B0604020202020204" pitchFamily="34" charset="0"/>
              <a:cs typeface="Arial" panose="020B0604020202020204" pitchFamily="34" charset="0"/>
            </a:rPr>
            <a:t>3. Participant shall reimburse Platte River a pro-rated portion of the incentive should Platte River find, in its sole discretion, that the project has been altered in such a way that its energy savings are reduced. Pro-rating shall be done based on the reduction in energy savings and the incentive rates originally used to determine the incentive. This reimbursement obligation shall remain in effect for two years following the date of this Request for Payment. If the Participant feels that the Project scope needs to be changed in order to maintain adequate system performance, such changes should be made and included in an updated application before submitting this Request for Payment.</a:t>
          </a:r>
        </a:p>
        <a:p>
          <a:pPr algn="l">
            <a:spcAft>
              <a:spcPts val="0"/>
            </a:spcAft>
          </a:pPr>
          <a:r>
            <a:rPr lang="en-US" sz="1000">
              <a:ln>
                <a:noFill/>
              </a:ln>
              <a:solidFill>
                <a:schemeClr val="tx1"/>
              </a:solidFill>
              <a:latin typeface="Arial" panose="020B0604020202020204" pitchFamily="34" charset="0"/>
              <a:cs typeface="Arial" panose="020B0604020202020204" pitchFamily="34" charset="0"/>
            </a:rPr>
            <a:t>4. Platte River and its Owner Municipalities reserve the right to claim and own any environmental attribute credits (“Credits”) resulting from the contractors’ projects receiving a benefit or cash incentive from Platte River and/or its Owner Municipalities. Credits include any credits, credit certificates, efficiency credits, white tags, carbon or greenhouse gas credits, offsets, or allowances, and environmental air quality credits, offsets, allowances. Credits do not include any state tax credits, Investment Tax Credits, and any other tax credits or tax benefits that are or will be generated by or related to the Project.</a:t>
          </a:r>
        </a:p>
        <a:p>
          <a:pPr algn="l">
            <a:spcAft>
              <a:spcPts val="0"/>
            </a:spcAft>
          </a:pPr>
          <a:r>
            <a:rPr lang="en-US" sz="1000">
              <a:ln>
                <a:noFill/>
              </a:ln>
              <a:solidFill>
                <a:schemeClr val="tx1"/>
              </a:solidFill>
              <a:latin typeface="Arial" panose="020B0604020202020204" pitchFamily="34" charset="0"/>
              <a:cs typeface="Arial" panose="020B0604020202020204" pitchFamily="34" charset="0"/>
            </a:rPr>
            <a:t>5. Incentives are based on the projected energy savings or wattage reduction and the estimated installation costs of the project, which may be found by Platte River, in its sole discretion, to be different from the values shown in the application. If this occurs, Platte River will provide notification of the difference and give the Participant, contractor, or vendor the opportunity to ask for a review of the findings or to remedy the discrepancy before adjusting the incentive.</a:t>
          </a:r>
        </a:p>
        <a:p>
          <a:pPr algn="l">
            <a:spcAft>
              <a:spcPts val="0"/>
            </a:spcAft>
          </a:pPr>
          <a:r>
            <a:rPr lang="en-US" sz="1000">
              <a:ln>
                <a:noFill/>
              </a:ln>
              <a:solidFill>
                <a:schemeClr val="tx1"/>
              </a:solidFill>
              <a:latin typeface="Arial" panose="020B0604020202020204" pitchFamily="34" charset="0"/>
              <a:cs typeface="Arial" panose="020B0604020202020204" pitchFamily="34" charset="0"/>
            </a:rPr>
            <a:t>6. Platte River does not guarantee the estimated energy or cost savings. Platte River makes no warranties for materials provided by or work performed by Participant’s contractors, vendors, consultants, or Participant’s own employees. Platte River is not responsible for errors in or misrepresentations of the incentive amount by contractors, consultants, or vendors.</a:t>
          </a:r>
        </a:p>
        <a:p>
          <a:pPr algn="l">
            <a:spcAft>
              <a:spcPts val="0"/>
            </a:spcAft>
          </a:pPr>
          <a:r>
            <a:rPr lang="en-US" sz="1000">
              <a:ln>
                <a:noFill/>
              </a:ln>
              <a:solidFill>
                <a:schemeClr val="tx1"/>
              </a:solidFill>
              <a:latin typeface="Arial" panose="020B0604020202020204" pitchFamily="34" charset="0"/>
              <a:cs typeface="Arial" panose="020B0604020202020204" pitchFamily="34" charset="0"/>
            </a:rPr>
            <a:t>7. Participant is responsible for securing any permits for work funded through this program as required by local codes. Participant shall comply with all applicable federal, state, and local regulations, ordinances, and statutes.</a:t>
          </a:r>
        </a:p>
        <a:p>
          <a:pPr algn="l">
            <a:spcAft>
              <a:spcPts val="0"/>
            </a:spcAft>
          </a:pPr>
          <a:r>
            <a:rPr lang="en-US" sz="1000">
              <a:ln>
                <a:noFill/>
              </a:ln>
              <a:solidFill>
                <a:schemeClr val="tx1"/>
              </a:solidFill>
              <a:latin typeface="Arial" panose="020B0604020202020204" pitchFamily="34" charset="0"/>
              <a:cs typeface="Arial" panose="020B0604020202020204" pitchFamily="34" charset="0"/>
            </a:rPr>
            <a:t>8. Participant agrees to ensure that potentially hazardous or regulated wastes (e.g., PCB-containing ballasts, fluorescent lamps, high-intensity discharge lamps, etc.) are handled and disposed of in compliance with applicable federal, state, and local laws and regulations.</a:t>
          </a:r>
        </a:p>
        <a:p>
          <a:pPr algn="l">
            <a:spcAft>
              <a:spcPts val="0"/>
            </a:spcAft>
          </a:pPr>
          <a:r>
            <a:rPr lang="en-US" sz="1000">
              <a:ln>
                <a:noFill/>
              </a:ln>
              <a:solidFill>
                <a:schemeClr val="tx1"/>
              </a:solidFill>
              <a:latin typeface="Arial" panose="020B0604020202020204" pitchFamily="34" charset="0"/>
              <a:cs typeface="Arial" panose="020B0604020202020204" pitchFamily="34" charset="0"/>
            </a:rPr>
            <a:t>9. In consideration of receiving the incentives stated herein, Participant shall indemnify, protect, defend, and hold harmless, Platte River, its board members, directors, officers, employees, partners, principals, contractors, agents, and representatives, from and against any and all claims, costs, damages, demands, expenses, fines, judgments, liabilities, losses, penalties, and remedial actions of any kind, including but not limited to, reasonable attorneys' fees and the costs of defense arising, directly or indirectly, in whole or in part, out of Participant participation in the Program, the performance of the measures, or the provision of assistance and incentives by Platte River related to the Program.</a:t>
          </a:r>
        </a:p>
        <a:p>
          <a:pPr algn="l">
            <a:spcAft>
              <a:spcPts val="0"/>
            </a:spcAft>
          </a:pPr>
          <a:r>
            <a:rPr lang="en-US" sz="1000">
              <a:ln>
                <a:noFill/>
              </a:ln>
              <a:solidFill>
                <a:schemeClr val="tx1"/>
              </a:solidFill>
              <a:latin typeface="Arial" panose="020B0604020202020204" pitchFamily="34" charset="0"/>
              <a:cs typeface="Arial" panose="020B0604020202020204" pitchFamily="34" charset="0"/>
            </a:rPr>
            <a:t>10. Payments provided by utilities (including Platte River) to Participants for the purchase or installation of energy conservation measures may in some circumstances be considered as (partially) taxable income by the IRS. Participants or their assigns receiving incentive payments totaling $600 or more during a program year and who are not organized as a corporation will receive a 1099-MISC from Platte River in January or February of the subsequent year. Participant, or alternate payment recipient, may wish to consult a tax advisor on this matter.</a:t>
          </a:r>
        </a:p>
        <a:p>
          <a:pPr marL="0" marR="0" lvl="0" indent="0" algn="l"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mn-lt"/>
              <a:ea typeface="+mn-ea"/>
              <a:cs typeface="+mn-cs"/>
            </a:rPr>
            <a:t>11. In compliance with C.R.S. §24-76.5-101, et seq., as amended, Platte River will require Participants who are individuals or sole proprietors (i.e., not corporations or partnerships) applying for incentives to prove their lawful presence in the United States. To do so, the Participant will be required to provide identification set forth in C.R.S. §24-76.5-103(4), as amended, in addition to a signed affidavit indicating his or her lawful presence. Platte River cannot provide an incentive to a Participant who is unwilling or unable to meet this requirement.</a:t>
          </a:r>
          <a:endParaRPr lang="en-US" sz="1000">
            <a:effectLst/>
          </a:endParaRPr>
        </a:p>
      </xdr:txBody>
    </xdr:sp>
    <xdr:clientData/>
  </xdr:twoCellAnchor>
  <xdr:twoCellAnchor>
    <xdr:from>
      <xdr:col>1</xdr:col>
      <xdr:colOff>9525</xdr:colOff>
      <xdr:row>74</xdr:row>
      <xdr:rowOff>66675</xdr:rowOff>
    </xdr:from>
    <xdr:to>
      <xdr:col>11</xdr:col>
      <xdr:colOff>981075</xdr:colOff>
      <xdr:row>94</xdr:row>
      <xdr:rowOff>104775</xdr:rowOff>
    </xdr:to>
    <xdr:sp macro="" textlink="">
      <xdr:nvSpPr>
        <xdr:cNvPr id="5" name="TextBox 4">
          <a:extLst>
            <a:ext uri="{FF2B5EF4-FFF2-40B4-BE49-F238E27FC236}">
              <a16:creationId xmlns:a16="http://schemas.microsoft.com/office/drawing/2014/main" id="{692E8285-9F31-45AB-9A06-3E00E32DDF20}"/>
            </a:ext>
          </a:extLst>
        </xdr:cNvPr>
        <xdr:cNvSpPr txBox="1"/>
      </xdr:nvSpPr>
      <xdr:spPr>
        <a:xfrm>
          <a:off x="438150" y="12687300"/>
          <a:ext cx="7315200" cy="2952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numCol="2" spcCol="9144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Arial" panose="020B0604020202020204" pitchFamily="34" charset="0"/>
              <a:ea typeface="+mn-ea"/>
              <a:cs typeface="Arial" panose="020B0604020202020204" pitchFamily="34" charset="0"/>
            </a:rPr>
            <a:t>12. Incentive funds will be reserved for no more than 45 days beyond the estimated completion date listed in this application and no more than 45 days beyond building occupancy for new construction/major renovation projects (specified on page 1). Participant shall notify Platte River immediately if completion of the project is expected to be delayed beyond this time. Platte River will seek to provide funds for projects that are delayed, provided such funds are available, but is under no obligation to do so.</a:t>
          </a:r>
          <a:endParaRPr lang="en-US" sz="1000">
            <a:effectLst/>
            <a:latin typeface="Arial" panose="020B0604020202020204" pitchFamily="34" charset="0"/>
            <a:cs typeface="Arial" panose="020B0604020202020204" pitchFamily="34" charset="0"/>
          </a:endParaRPr>
        </a:p>
        <a:p>
          <a:pPr algn="l">
            <a:spcAft>
              <a:spcPts val="0"/>
            </a:spcAft>
          </a:pPr>
          <a:r>
            <a:rPr lang="en-US" sz="1000">
              <a:ln>
                <a:noFill/>
              </a:ln>
              <a:solidFill>
                <a:schemeClr val="tx1"/>
              </a:solidFill>
              <a:latin typeface="Arial" panose="020B0604020202020204" pitchFamily="34" charset="0"/>
              <a:cs typeface="Arial" panose="020B0604020202020204" pitchFamily="34" charset="0"/>
            </a:rPr>
            <a:t>13. Small changes in the project scope are expected and do not require any action until the project is completed. However, if anything changes that will significantly affect the total incentive amount (more than 10%), you should contact Platte River for approval. Incentive amounts will not be increased simply because existing fixtures were found to have higher wattage or new fixtures were determined to have lower wattage than listed in the approved application, unless such changes also result in changes in the project scope and/or cost (e.g. PCB ballast recycling costs, more fixtures retrofitted or replaced, etc). If you are unsure how changes in your project might affect your incentive, contact Platte River for assistance.</a:t>
          </a:r>
        </a:p>
        <a:p>
          <a:pPr algn="l">
            <a:spcAft>
              <a:spcPts val="0"/>
            </a:spcAft>
          </a:pPr>
          <a:r>
            <a:rPr lang="en-US" sz="1000">
              <a:ln>
                <a:noFill/>
              </a:ln>
              <a:solidFill>
                <a:schemeClr val="tx1"/>
              </a:solidFill>
              <a:latin typeface="Arial" panose="020B0604020202020204" pitchFamily="34" charset="0"/>
              <a:cs typeface="Arial" panose="020B0604020202020204" pitchFamily="34" charset="0"/>
            </a:rPr>
            <a:t>14. Participant shall require that all parties, contractors, or subcontractors implementing the proposals and / or installing the Measures that are the subject to this Agreement maintain comprehensive general liability insurance in amounts not less than $500,000 each person / $1,000,000 each occurrence for bodily injury, and $500,000 each occurrence / $1,000,000 in aggregate for property damage. If the Participant is implementing the proposals and / or installing the Measures, the Participant shall maintain insurance in the amounts specified herein.</a:t>
          </a:r>
        </a:p>
        <a:p>
          <a:pPr algn="l">
            <a:spcAft>
              <a:spcPts val="0"/>
            </a:spcAft>
          </a:pPr>
          <a:r>
            <a:rPr lang="en-US" sz="1000">
              <a:ln>
                <a:noFill/>
              </a:ln>
              <a:solidFill>
                <a:schemeClr val="tx1"/>
              </a:solidFill>
              <a:latin typeface="Arial" panose="020B0604020202020204" pitchFamily="34" charset="0"/>
              <a:cs typeface="Arial" panose="020B0604020202020204" pitchFamily="34" charset="0"/>
            </a:rPr>
            <a:t>15. Platte River shall in no way be responsible for delivery of any applications, rebates, payment, loans or otherwise to the Participant through other rebate programs (i.e Boulder County EnergySmart, Xcel Energy, etc).</a:t>
          </a:r>
        </a:p>
        <a:p>
          <a:pPr algn="l">
            <a:spcAft>
              <a:spcPts val="0"/>
            </a:spcAft>
          </a:pPr>
          <a:r>
            <a:rPr lang="en-US" sz="1000">
              <a:ln>
                <a:noFill/>
              </a:ln>
              <a:solidFill>
                <a:schemeClr val="tx1"/>
              </a:solidFill>
              <a:latin typeface="Arial" panose="020B0604020202020204" pitchFamily="34" charset="0"/>
              <a:cs typeface="Arial" panose="020B0604020202020204" pitchFamily="34" charset="0"/>
            </a:rPr>
            <a:t>16. Participant agrees to receive future correspondence via information listed in this rebate application regarding program offerings.</a:t>
          </a:r>
        </a:p>
        <a:p>
          <a:pPr algn="l">
            <a:spcAft>
              <a:spcPts val="0"/>
            </a:spcAft>
          </a:pPr>
          <a:r>
            <a:rPr lang="en-US" sz="1000">
              <a:ln>
                <a:noFill/>
              </a:ln>
              <a:solidFill>
                <a:schemeClr val="tx1"/>
              </a:solidFill>
              <a:latin typeface="Arial" panose="020B0604020202020204" pitchFamily="34" charset="0"/>
              <a:cs typeface="Arial" panose="020B0604020202020204" pitchFamily="34" charset="0"/>
            </a:rPr>
            <a:t>17. To be eligible for electric incentives the project site must be a commercial electric customer of Estes Park Power &amp; Communications, Fort Collins Utilities, Longmont Power &amp; Communications, or Loveland Water and Power. For water incentives, the customer must be a water customer of Fort Collins, Longmont, or Loveland.</a:t>
          </a:r>
        </a:p>
      </xdr:txBody>
    </xdr:sp>
    <xdr:clientData/>
  </xdr:twoCellAnchor>
  <xdr:twoCellAnchor editAs="oneCell">
    <xdr:from>
      <xdr:col>1</xdr:col>
      <xdr:colOff>16328</xdr:colOff>
      <xdr:row>67</xdr:row>
      <xdr:rowOff>27214</xdr:rowOff>
    </xdr:from>
    <xdr:to>
      <xdr:col>6</xdr:col>
      <xdr:colOff>20306</xdr:colOff>
      <xdr:row>69</xdr:row>
      <xdr:rowOff>198665</xdr:rowOff>
    </xdr:to>
    <xdr:pic>
      <xdr:nvPicPr>
        <xdr:cNvPr id="7" name="Picture 7">
          <a:extLst>
            <a:ext uri="{FF2B5EF4-FFF2-40B4-BE49-F238E27FC236}">
              <a16:creationId xmlns:a16="http://schemas.microsoft.com/office/drawing/2014/main" id="{518161EC-7910-4670-AEDE-0DC86C243C04}"/>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473528" y="11206843"/>
          <a:ext cx="3275135" cy="46536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Efficiency Works">
  <a:themeElements>
    <a:clrScheme name="Custom 3">
      <a:dk1>
        <a:srgbClr val="263746"/>
      </a:dk1>
      <a:lt1>
        <a:sysClr val="window" lastClr="FFFFFF"/>
      </a:lt1>
      <a:dk2>
        <a:srgbClr val="00A6CE"/>
      </a:dk2>
      <a:lt2>
        <a:srgbClr val="E7E6E6"/>
      </a:lt2>
      <a:accent1>
        <a:srgbClr val="00A6CE"/>
      </a:accent1>
      <a:accent2>
        <a:srgbClr val="FDB525"/>
      </a:accent2>
      <a:accent3>
        <a:srgbClr val="8B6B29"/>
      </a:accent3>
      <a:accent4>
        <a:srgbClr val="8D813B"/>
      </a:accent4>
      <a:accent5>
        <a:srgbClr val="263746"/>
      </a:accent5>
      <a:accent6>
        <a:srgbClr val="E7E6E6"/>
      </a:accent6>
      <a:hlink>
        <a:srgbClr val="263746"/>
      </a:hlink>
      <a:folHlink>
        <a:srgbClr val="00A6CE"/>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Efficiency Works PP" id="{A692955F-E1C0-4C7E-9668-2445F76F9411}" vid="{D1264BCC-EC9C-4C78-9E7F-D559CD52F646}"/>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dimension ref="A1:G128"/>
  <sheetViews>
    <sheetView zoomScaleNormal="100" workbookViewId="0">
      <selection activeCell="D42" sqref="D42"/>
    </sheetView>
  </sheetViews>
  <sheetFormatPr defaultColWidth="0" defaultRowHeight="11.6" zeroHeight="1" x14ac:dyDescent="0.3"/>
  <cols>
    <col min="1" max="1" width="2.765625" style="75" customWidth="1"/>
    <col min="2" max="2" width="29.23046875" style="75" customWidth="1"/>
    <col min="3" max="3" width="23.765625" style="76" customWidth="1"/>
    <col min="4" max="4" width="28.23046875" style="77" customWidth="1"/>
    <col min="5" max="5" width="19.07421875" style="76" customWidth="1"/>
    <col min="6" max="6" width="18.07421875" style="78" customWidth="1"/>
    <col min="7" max="7" width="6.84375" style="78" customWidth="1"/>
    <col min="8" max="16384" width="9.07421875" style="75" hidden="1"/>
  </cols>
  <sheetData>
    <row r="1" spans="2:7" ht="12" thickBot="1" x14ac:dyDescent="0.35"/>
    <row r="2" spans="2:7" ht="15" customHeight="1" x14ac:dyDescent="0.3">
      <c r="B2" s="195" t="s">
        <v>37</v>
      </c>
      <c r="C2" s="196"/>
      <c r="D2" s="98"/>
      <c r="E2" s="99"/>
      <c r="F2" s="100"/>
    </row>
    <row r="3" spans="2:7" ht="12" customHeight="1" x14ac:dyDescent="0.3">
      <c r="B3" s="147" t="s">
        <v>155</v>
      </c>
      <c r="C3" s="101"/>
      <c r="D3" s="102"/>
      <c r="E3" s="99"/>
      <c r="F3" s="100"/>
      <c r="G3" s="79"/>
    </row>
    <row r="4" spans="2:7" ht="12" customHeight="1" x14ac:dyDescent="0.3">
      <c r="B4" s="148" t="s">
        <v>38</v>
      </c>
      <c r="C4" s="103" t="s">
        <v>225</v>
      </c>
      <c r="D4" s="104"/>
      <c r="E4" s="99"/>
      <c r="F4" s="105"/>
      <c r="G4" s="80"/>
    </row>
    <row r="5" spans="2:7" ht="12" customHeight="1" x14ac:dyDescent="0.3">
      <c r="B5" s="148" t="s">
        <v>41</v>
      </c>
      <c r="C5" s="106"/>
      <c r="D5" s="102"/>
      <c r="E5" s="99"/>
      <c r="F5" s="107"/>
      <c r="G5" s="80"/>
    </row>
    <row r="6" spans="2:7" ht="25.1" customHeight="1" x14ac:dyDescent="0.3">
      <c r="B6" s="149" t="s">
        <v>157</v>
      </c>
      <c r="C6" s="108"/>
      <c r="D6" s="102"/>
      <c r="E6" s="109"/>
      <c r="F6" s="109"/>
      <c r="G6" s="80"/>
    </row>
    <row r="7" spans="2:7" ht="12" customHeight="1" x14ac:dyDescent="0.3">
      <c r="B7" s="149" t="s">
        <v>74</v>
      </c>
      <c r="C7" s="108"/>
      <c r="D7" s="102"/>
      <c r="E7" s="110"/>
      <c r="F7" s="110"/>
      <c r="G7" s="80"/>
    </row>
    <row r="8" spans="2:7" ht="12" customHeight="1" x14ac:dyDescent="0.3">
      <c r="B8" s="149" t="s">
        <v>75</v>
      </c>
      <c r="C8" s="108"/>
      <c r="D8" s="102"/>
      <c r="E8" s="110"/>
      <c r="F8" s="110"/>
      <c r="G8" s="80"/>
    </row>
    <row r="9" spans="2:7" ht="12" customHeight="1" thickBot="1" x14ac:dyDescent="0.35">
      <c r="B9" s="150" t="s">
        <v>76</v>
      </c>
      <c r="C9" s="111"/>
      <c r="D9" s="102"/>
      <c r="E9" s="110"/>
      <c r="F9" s="110"/>
      <c r="G9" s="80"/>
    </row>
    <row r="10" spans="2:7" x14ac:dyDescent="0.3">
      <c r="B10" s="199" t="s">
        <v>153</v>
      </c>
      <c r="C10" s="200"/>
      <c r="D10" s="201" t="s">
        <v>154</v>
      </c>
      <c r="E10" s="202"/>
      <c r="F10" s="110"/>
      <c r="G10" s="80"/>
    </row>
    <row r="11" spans="2:7" ht="12" hidden="1" customHeight="1" x14ac:dyDescent="0.3">
      <c r="B11" s="151" t="s">
        <v>164</v>
      </c>
      <c r="C11" s="112" t="str">
        <f>IF(C7="","",VLOOKUP(C7,Lookups!D21:I23,5,FALSE))</f>
        <v/>
      </c>
      <c r="D11" s="151"/>
      <c r="E11" s="113"/>
      <c r="F11" s="110"/>
      <c r="G11" s="80"/>
    </row>
    <row r="12" spans="2:7" ht="12" customHeight="1" x14ac:dyDescent="0.3">
      <c r="B12" s="151" t="s">
        <v>72</v>
      </c>
      <c r="C12" s="112" t="str">
        <f>IF(C7="","",VLOOKUP(C7,Lookups!D21:I23,2,FALSE))</f>
        <v/>
      </c>
      <c r="D12" s="151" t="s">
        <v>72</v>
      </c>
      <c r="E12" s="112" t="str">
        <f>IF(C7="","",VLOOKUP(C7,Lookups!D21:I23,3,FALSE))</f>
        <v/>
      </c>
      <c r="F12" s="110"/>
      <c r="G12" s="80"/>
    </row>
    <row r="13" spans="2:7" ht="12" customHeight="1" x14ac:dyDescent="0.3">
      <c r="B13" s="151" t="s">
        <v>174</v>
      </c>
      <c r="C13" s="113" t="str">
        <f>IF(C7="","",VLOOKUP(C7,Lookups!D21:I23,4,FALSE))</f>
        <v/>
      </c>
      <c r="D13" s="151" t="s">
        <v>174</v>
      </c>
      <c r="E13" s="113" t="str">
        <f>IF(C7="","",VLOOKUP(C7,Lookups!D21:I23,4,FALSE))</f>
        <v/>
      </c>
      <c r="F13" s="110"/>
      <c r="G13" s="80"/>
    </row>
    <row r="14" spans="2:7" ht="12" customHeight="1" x14ac:dyDescent="0.3">
      <c r="B14" s="151" t="s">
        <v>73</v>
      </c>
      <c r="C14" s="112" t="str">
        <f>IF(C7="","",VLOOKUP(C7,Lookups!D21:I23,6,FALSE))</f>
        <v/>
      </c>
      <c r="D14" s="151" t="s">
        <v>73</v>
      </c>
      <c r="E14" s="112" t="str">
        <f>IF(C7="","",VLOOKUP(C7,Lookups!D21:I23,6,FALSE))</f>
        <v/>
      </c>
      <c r="F14" s="110"/>
      <c r="G14" s="80"/>
    </row>
    <row r="15" spans="2:7" ht="12" customHeight="1" x14ac:dyDescent="0.3">
      <c r="B15" s="151" t="s">
        <v>172</v>
      </c>
      <c r="C15" s="112" t="str">
        <f>IF('Training reimbursement'!D19="","No Cost Entered",'Training reimbursement'!D19)</f>
        <v>No Cost Entered</v>
      </c>
      <c r="D15" s="151" t="s">
        <v>172</v>
      </c>
      <c r="E15" s="112" t="str">
        <f>IF('Marketing reimbursement'!Customer_Contact="","No Cost Entered",'Marketing reimbursement'!Customer_Contact)</f>
        <v>No Cost Entered</v>
      </c>
      <c r="F15" s="110"/>
      <c r="G15" s="80"/>
    </row>
    <row r="16" spans="2:7" ht="12" customHeight="1" x14ac:dyDescent="0.3">
      <c r="B16" s="151" t="s">
        <v>173</v>
      </c>
      <c r="C16" s="112" t="str">
        <f>IF(C15="No Cost Entered","No Cost Entered",IF(C13="","Select Participant Type",C15*C13))</f>
        <v>No Cost Entered</v>
      </c>
      <c r="D16" s="151" t="s">
        <v>173</v>
      </c>
      <c r="E16" s="112" t="str">
        <f>IF(E15="No Cost Entered","No Cost Entered",IF(E13="","Select Participant Type",E15*E13))</f>
        <v>No Cost Entered</v>
      </c>
      <c r="F16" s="110"/>
      <c r="G16" s="80"/>
    </row>
    <row r="17" spans="2:7" x14ac:dyDescent="0.3">
      <c r="B17" s="149" t="s">
        <v>222</v>
      </c>
      <c r="C17" s="108"/>
      <c r="D17" s="156"/>
      <c r="E17" s="157"/>
      <c r="F17" s="110"/>
      <c r="G17" s="80"/>
    </row>
    <row r="18" spans="2:7" x14ac:dyDescent="0.3">
      <c r="B18" s="147" t="s">
        <v>168</v>
      </c>
      <c r="C18" s="114"/>
      <c r="D18" s="149" t="s">
        <v>171</v>
      </c>
      <c r="E18" s="190">
        <v>0</v>
      </c>
      <c r="F18" s="208" t="s">
        <v>238</v>
      </c>
      <c r="G18" s="80"/>
    </row>
    <row r="19" spans="2:7" ht="12" customHeight="1" x14ac:dyDescent="0.3">
      <c r="B19" s="151" t="s">
        <v>166</v>
      </c>
      <c r="C19" s="115" t="str">
        <f>IF(C15="No Cost Entered","No Cost Entered",IF(C16="Select Participant Type","Select Participant Type",IF(C16=0,"No Cost Entered",IF(MIN(C16,C12-C18)&lt;=C14,"Under Grant Minimum",MIN(C16,C12-C18)))))</f>
        <v>No Cost Entered</v>
      </c>
      <c r="D19" s="151" t="s">
        <v>167</v>
      </c>
      <c r="E19" s="115" t="str">
        <f>IF(E15="No Cost Entered","No Cost Entered",IF(E16="Select Participant Type","Select Participant Type",IF(E16=0,"No Cost Entered",IF(MIN(E16,E12-E18)&lt;=E14,"Under Grant Minimum",MIN(E16,E12-E18)))))</f>
        <v>No Cost Entered</v>
      </c>
      <c r="F19" s="208"/>
      <c r="G19" s="75"/>
    </row>
    <row r="20" spans="2:7" ht="19.850000000000001" customHeight="1" thickBot="1" x14ac:dyDescent="0.35">
      <c r="B20" s="152" t="s">
        <v>169</v>
      </c>
      <c r="C20" s="117"/>
      <c r="D20" s="118" t="s">
        <v>170</v>
      </c>
      <c r="E20" s="191">
        <v>0</v>
      </c>
      <c r="F20" s="208"/>
      <c r="G20" s="75"/>
    </row>
    <row r="21" spans="2:7" ht="12" customHeight="1" x14ac:dyDescent="0.3">
      <c r="B21" s="153" t="s">
        <v>175</v>
      </c>
      <c r="C21" s="119" t="str">
        <f>IF((C20+E20)=0,"not preapproved",(C20+E20))</f>
        <v>not preapproved</v>
      </c>
      <c r="D21" s="120"/>
      <c r="E21" s="116"/>
      <c r="F21" s="116"/>
      <c r="G21" s="75"/>
    </row>
    <row r="22" spans="2:7" ht="12" customHeight="1" x14ac:dyDescent="0.3">
      <c r="B22" s="149" t="s">
        <v>77</v>
      </c>
      <c r="C22" s="103"/>
      <c r="D22" s="121"/>
      <c r="E22" s="99"/>
      <c r="F22" s="110"/>
      <c r="G22" s="80"/>
    </row>
    <row r="23" spans="2:7" ht="12" customHeight="1" x14ac:dyDescent="0.3">
      <c r="B23" s="149" t="s">
        <v>165</v>
      </c>
      <c r="C23" s="101"/>
      <c r="D23" s="121"/>
      <c r="E23" s="110"/>
      <c r="F23" s="110"/>
      <c r="G23" s="80"/>
    </row>
    <row r="24" spans="2:7" ht="12" customHeight="1" thickBot="1" x14ac:dyDescent="0.35">
      <c r="B24" s="147" t="s">
        <v>156</v>
      </c>
      <c r="C24" s="101"/>
      <c r="D24" s="102"/>
      <c r="F24" s="100"/>
      <c r="G24" s="79"/>
    </row>
    <row r="25" spans="2:7" ht="6" hidden="1" customHeight="1" x14ac:dyDescent="0.3">
      <c r="B25" s="154" t="s">
        <v>35</v>
      </c>
      <c r="C25" s="122" t="s">
        <v>3</v>
      </c>
      <c r="D25" s="102"/>
      <c r="F25" s="110"/>
      <c r="G25" s="80"/>
    </row>
    <row r="26" spans="2:7" ht="6" hidden="1" customHeight="1" x14ac:dyDescent="0.3">
      <c r="B26" s="154" t="s">
        <v>30</v>
      </c>
      <c r="C26" s="122" t="s">
        <v>3</v>
      </c>
      <c r="D26" s="102"/>
      <c r="E26" s="110"/>
      <c r="F26" s="110"/>
      <c r="G26" s="80"/>
    </row>
    <row r="27" spans="2:7" ht="7.2" hidden="1" customHeight="1" thickBot="1" x14ac:dyDescent="0.35">
      <c r="B27" s="155" t="s">
        <v>45</v>
      </c>
      <c r="C27" s="123" t="s">
        <v>3</v>
      </c>
      <c r="D27" s="102"/>
      <c r="E27" s="110"/>
      <c r="F27" s="110"/>
      <c r="G27" s="80"/>
    </row>
    <row r="28" spans="2:7" ht="18.649999999999999" customHeight="1" x14ac:dyDescent="0.3">
      <c r="B28" s="197" t="s">
        <v>40</v>
      </c>
      <c r="C28" s="198"/>
      <c r="D28" s="203" t="s">
        <v>219</v>
      </c>
      <c r="E28" s="204"/>
      <c r="F28" s="205"/>
      <c r="G28" s="75"/>
    </row>
    <row r="29" spans="2:7" ht="12" customHeight="1" x14ac:dyDescent="0.3">
      <c r="B29" s="147" t="s">
        <v>183</v>
      </c>
      <c r="C29" s="124" t="str">
        <f>IF(C23&lt;&gt;"",C23,"")</f>
        <v/>
      </c>
      <c r="D29" s="160" t="s">
        <v>10</v>
      </c>
      <c r="E29" s="206" t="str">
        <f>IF('Training reimbursement'!C11&amp;'Marketing reimbursement'!C11="","No Company Entered-FIX ME!!",IF('Training reimbursement'!C11="",'Marketing reimbursement'!C11,'Training reimbursement'!C11))</f>
        <v>No Company Entered-FIX ME!!</v>
      </c>
      <c r="F29" s="207"/>
      <c r="G29" s="75"/>
    </row>
    <row r="30" spans="2:7" ht="12" customHeight="1" x14ac:dyDescent="0.3">
      <c r="B30" s="147" t="s">
        <v>78</v>
      </c>
      <c r="C30" s="124" t="e">
        <f>IF(Date_Application_Final="No Date Entered-FIX ME!!","No Date Entered-FIX ME!!",MIN(Date_Application_Final+9-MOD(WEEKDAY(Date_Application_Final,14),7),"12/31/"&amp;YEAR(Date_Application_Final)))</f>
        <v>#VALUE!</v>
      </c>
      <c r="D30" s="160" t="s">
        <v>13</v>
      </c>
      <c r="E30" s="206" t="str">
        <f>IF('Training reimbursement'!C12&amp;'Marketing reimbursement'!C12="","No Contact Entered-FIX ME!!",IF('Training reimbursement'!C12="",'Marketing reimbursement'!C12,'Training reimbursement'!C12))</f>
        <v>No Contact Entered-FIX ME!!</v>
      </c>
      <c r="F30" s="207"/>
      <c r="G30" s="75"/>
    </row>
    <row r="31" spans="2:7" ht="12" customHeight="1" thickBot="1" x14ac:dyDescent="0.35">
      <c r="B31" s="158" t="s">
        <v>39</v>
      </c>
      <c r="C31" s="125"/>
      <c r="D31" s="161" t="s">
        <v>11</v>
      </c>
      <c r="E31" s="206" t="str">
        <f>IF('Training reimbursement'!C13&amp;'Marketing reimbursement'!C13="","No Address Entered-FIX ME!!",IF('Training reimbursement'!C13="",'Marketing reimbursement'!C13,'Training reimbursement'!C13))</f>
        <v>No Address Entered-FIX ME!!</v>
      </c>
      <c r="F31" s="207"/>
      <c r="G31" s="79"/>
    </row>
    <row r="32" spans="2:7" ht="12" customHeight="1" thickBot="1" x14ac:dyDescent="0.35">
      <c r="B32" s="159" t="s">
        <v>221</v>
      </c>
      <c r="C32" s="126"/>
      <c r="D32" s="162" t="s">
        <v>12</v>
      </c>
      <c r="E32" s="206" t="str">
        <f>IF('Training reimbursement'!C14&amp;'Marketing reimbursement'!C14="","No City Entered-FIX ME!!",IF('Training reimbursement'!C14="",'Marketing reimbursement'!C14,'Training reimbursement'!C14))</f>
        <v>No City Entered-FIX ME!!</v>
      </c>
      <c r="F32" s="207"/>
      <c r="G32" s="80"/>
    </row>
    <row r="33" spans="1:7" x14ac:dyDescent="0.3">
      <c r="B33" s="82"/>
      <c r="C33" s="83"/>
      <c r="D33" s="84"/>
      <c r="E33" s="77"/>
      <c r="F33" s="85"/>
    </row>
    <row r="34" spans="1:7" x14ac:dyDescent="0.3">
      <c r="B34" s="194" t="s">
        <v>28</v>
      </c>
      <c r="C34" s="194"/>
      <c r="D34" s="194"/>
      <c r="E34" s="194"/>
      <c r="F34" s="194"/>
    </row>
    <row r="35" spans="1:7" s="81" customFormat="1" ht="12" customHeight="1" x14ac:dyDescent="0.3">
      <c r="B35" s="193"/>
      <c r="C35" s="193"/>
      <c r="D35" s="193"/>
      <c r="E35" s="193"/>
      <c r="F35" s="193"/>
      <c r="G35" s="73"/>
    </row>
    <row r="36" spans="1:7" s="81" customFormat="1" ht="12" customHeight="1" x14ac:dyDescent="0.3">
      <c r="B36" s="193"/>
      <c r="C36" s="193"/>
      <c r="D36" s="193"/>
      <c r="E36" s="193"/>
      <c r="F36" s="193"/>
      <c r="G36" s="73"/>
    </row>
    <row r="37" spans="1:7" s="81" customFormat="1" ht="15" customHeight="1" x14ac:dyDescent="0.3">
      <c r="B37" s="193"/>
      <c r="C37" s="193"/>
      <c r="D37" s="193"/>
      <c r="E37" s="193"/>
      <c r="F37" s="193"/>
      <c r="G37" s="73"/>
    </row>
    <row r="38" spans="1:7" s="81" customFormat="1" x14ac:dyDescent="0.3">
      <c r="C38" s="86"/>
      <c r="D38" s="86"/>
      <c r="E38" s="87"/>
      <c r="F38" s="87"/>
      <c r="G38" s="73"/>
    </row>
    <row r="39" spans="1:7" s="81" customFormat="1" x14ac:dyDescent="0.3">
      <c r="C39" s="86"/>
      <c r="D39" s="86"/>
      <c r="E39" s="87"/>
      <c r="F39" s="87"/>
      <c r="G39" s="73"/>
    </row>
    <row r="40" spans="1:7" s="81" customFormat="1" x14ac:dyDescent="0.3">
      <c r="C40" s="86"/>
      <c r="D40" s="86"/>
      <c r="E40" s="87"/>
      <c r="F40" s="87"/>
      <c r="G40" s="73"/>
    </row>
    <row r="41" spans="1:7" s="81" customFormat="1" x14ac:dyDescent="0.3">
      <c r="E41" s="87"/>
      <c r="F41" s="87"/>
      <c r="G41" s="73"/>
    </row>
    <row r="42" spans="1:7" s="81" customFormat="1" x14ac:dyDescent="0.3">
      <c r="E42" s="87"/>
      <c r="F42" s="87"/>
      <c r="G42" s="73"/>
    </row>
    <row r="43" spans="1:7" s="81" customFormat="1" x14ac:dyDescent="0.3">
      <c r="E43" s="87"/>
      <c r="F43" s="87"/>
      <c r="G43" s="73"/>
    </row>
    <row r="44" spans="1:7" s="81" customFormat="1" x14ac:dyDescent="0.3">
      <c r="E44" s="87"/>
      <c r="F44" s="87"/>
      <c r="G44" s="73"/>
    </row>
    <row r="45" spans="1:7" s="81" customFormat="1" x14ac:dyDescent="0.3">
      <c r="B45" s="192"/>
      <c r="C45" s="192"/>
      <c r="D45" s="192"/>
      <c r="E45" s="87"/>
      <c r="F45" s="87"/>
      <c r="G45" s="73"/>
    </row>
    <row r="46" spans="1:7" s="81" customFormat="1" x14ac:dyDescent="0.3">
      <c r="B46" s="192"/>
      <c r="C46" s="192"/>
      <c r="D46" s="192"/>
      <c r="E46" s="87"/>
      <c r="F46" s="87"/>
      <c r="G46" s="73"/>
    </row>
    <row r="47" spans="1:7" s="81" customFormat="1" x14ac:dyDescent="0.3">
      <c r="A47" s="86"/>
      <c r="C47" s="86"/>
      <c r="D47" s="88"/>
      <c r="E47" s="86"/>
      <c r="F47" s="73"/>
      <c r="G47" s="73"/>
    </row>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sheetData>
  <sheetProtection formatCells="0"/>
  <mergeCells count="14">
    <mergeCell ref="B46:D46"/>
    <mergeCell ref="B45:D45"/>
    <mergeCell ref="B35:F37"/>
    <mergeCell ref="B34:F34"/>
    <mergeCell ref="B2:C2"/>
    <mergeCell ref="B28:C28"/>
    <mergeCell ref="B10:C10"/>
    <mergeCell ref="D10:E10"/>
    <mergeCell ref="D28:F28"/>
    <mergeCell ref="E29:F29"/>
    <mergeCell ref="E30:F30"/>
    <mergeCell ref="E31:F31"/>
    <mergeCell ref="E32:F32"/>
    <mergeCell ref="F18:F20"/>
  </mergeCells>
  <conditionalFormatting sqref="C3 C5:C9 C31:C32 C22:C27 C17:C18">
    <cfRule type="expression" dxfId="10" priority="24">
      <formula>OR(ISBLANK(C3),C3="")</formula>
    </cfRule>
  </conditionalFormatting>
  <conditionalFormatting sqref="F21:F27">
    <cfRule type="cellIs" dxfId="9" priority="18" operator="lessThan">
      <formula>0</formula>
    </cfRule>
  </conditionalFormatting>
  <conditionalFormatting sqref="C18">
    <cfRule type="expression" dxfId="8" priority="11">
      <formula>OR(ISBLANK(C18),C18="")</formula>
    </cfRule>
  </conditionalFormatting>
  <conditionalFormatting sqref="E18">
    <cfRule type="expression" dxfId="7" priority="10">
      <formula>OR(ISBLANK(E18),E18="")</formula>
    </cfRule>
  </conditionalFormatting>
  <conditionalFormatting sqref="C20">
    <cfRule type="expression" dxfId="6" priority="9">
      <formula>OR(ISBLANK(C20),C20="")</formula>
    </cfRule>
  </conditionalFormatting>
  <conditionalFormatting sqref="E20">
    <cfRule type="expression" dxfId="5" priority="8">
      <formula>OR(ISBLANK(E20),E20="")</formula>
    </cfRule>
  </conditionalFormatting>
  <conditionalFormatting sqref="C29:C30">
    <cfRule type="expression" dxfId="4" priority="7">
      <formula>OR(ISBLANK(C29),C29="")</formula>
    </cfRule>
  </conditionalFormatting>
  <conditionalFormatting sqref="E30:F30">
    <cfRule type="expression" dxfId="3" priority="4">
      <formula>OR(ISBLANK($E$30),$E$30="")</formula>
    </cfRule>
  </conditionalFormatting>
  <conditionalFormatting sqref="E31:F31">
    <cfRule type="expression" dxfId="2" priority="3">
      <formula>OR(ISBLANK($E$3+$G$31),$E$31="")</formula>
    </cfRule>
  </conditionalFormatting>
  <conditionalFormatting sqref="E32:F32">
    <cfRule type="expression" dxfId="1" priority="2">
      <formula>OR(ISBLANK($E$32),$E$32="")</formula>
    </cfRule>
  </conditionalFormatting>
  <conditionalFormatting sqref="E29:F29">
    <cfRule type="expression" dxfId="0" priority="1">
      <formula>OR(ISBLANK($E$29),$E$29="")</formula>
    </cfRule>
  </conditionalFormatting>
  <dataValidations xWindow="380" yWindow="521" count="27">
    <dataValidation type="list" allowBlank="1" showInputMessage="1" showErrorMessage="1" prompt="Committed-project is preapproved. _x000a_Paid-final application is approved, ready to be paid. _x000a_Cancelled-project cancelled per customer/contractor request, or due to nonresponsiveness" sqref="C32" xr:uid="{00000000-0002-0000-0100-000000000000}">
      <formula1>"Committed,Paid,Cancelled"</formula1>
    </dataValidation>
    <dataValidation type="list" allowBlank="1" showInputMessage="1" sqref="C31:C32 C5" xr:uid="{00000000-0002-0000-0100-000002000000}">
      <formula1>"Lydia Kauffman,Kali Osborn,Alaina Hawley,Adam Zipperer,Bryce Brady,Melissa Wangnild"</formula1>
    </dataValidation>
    <dataValidation allowBlank="1" showInputMessage="1" showErrorMessage="1" prompt="If applicable" sqref="C4" xr:uid="{00000000-0002-0000-0100-000006000000}"/>
    <dataValidation allowBlank="1" showInputMessage="1" showErrorMessage="1" prompt="List all employees attending training from the Training Reimbursement tab.  Use semicolon between names ( ; ). " sqref="C17" xr:uid="{00000000-0002-0000-0100-000007000000}"/>
    <dataValidation type="list" allowBlank="1" showInputMessage="1" showErrorMessage="1" prompt="Leave as &quot;Yes&quot; unless lighting bonus isn't allowable (for example, if the completion date is too late)" sqref="C25" xr:uid="{00000000-0002-0000-0100-000009000000}">
      <formula1>"Yes,No"</formula1>
    </dataValidation>
    <dataValidation type="list" allowBlank="1" showInputMessage="1" showErrorMessage="1" prompt="Leave as &quot;No&quot; unless otherwise directed by city staff. " sqref="C26" xr:uid="{00000000-0002-0000-0100-00000A000000}">
      <formula1>"Yes,No"</formula1>
    </dataValidation>
    <dataValidation allowBlank="1" showInputMessage="1" showErrorMessage="1" prompt="Any water rebates, any rebate approved above the cap, possibly things that are exceptions to the rules, etc." sqref="F21" xr:uid="{00000000-0002-0000-0100-00000C000000}"/>
    <dataValidation allowBlank="1" showInputMessage="1" showErrorMessage="1" prompt="mmddyy-nnn, or &quot;Not Preapproved-nnn&quot;, or &quot;Under $1,000-nnn&quot; if the project wasn't preapproved." sqref="C32 C25:C26" xr:uid="{00000000-0002-0000-0100-00000D000000}"/>
    <dataValidation type="date" errorStyle="warning" allowBlank="1" showInputMessage="1" showErrorMessage="1" error="This seems like it might be wrong. Double check this. " prompt="This is the date that the final piece of correct paperwork was received to begin processing the preapproval application" sqref="C29" xr:uid="{B7CB07F7-E6DD-4220-8D10-8693EB5938E4}">
      <formula1>43405</formula1>
      <formula2>47847</formula2>
    </dataValidation>
    <dataValidation type="list" allowBlank="1" showInputMessage="1" showErrorMessage="1" prompt="Leave as &quot;No&quot; unless granting an exception (exceeding rebate caps, allowing the bonus when it 'shouldn't be, waiving pre-approval requirement, exceeding 10% allowance, etc.)" sqref="C27" xr:uid="{00000000-0002-0000-0100-000016000000}">
      <formula1>"Yes,No"</formula1>
    </dataValidation>
    <dataValidation allowBlank="1" showInputMessage="1" showErrorMessage="1" prompt="Assign a project name that includes company name and short project description" sqref="C6" xr:uid="{A78C4988-8832-454A-8D9C-657BBFB794DB}"/>
    <dataValidation allowBlank="1" showInputMessage="1" showErrorMessage="1" prompt="Look up previous projects for this company, and put the total number in here (committed and paid), or $0" sqref="C25:C27 C32" xr:uid="{00000000-0002-0000-0100-000012000000}"/>
    <dataValidation allowBlank="1" showInputMessage="1" showErrorMessage="1" prompt="Look up previous projects for this company for a given calendar year, and put the total number of training grants in here (committed + paid), or $0" sqref="C18" xr:uid="{BFC641B7-C367-4A79-9CA1-08DAA01CE5B7}"/>
    <dataValidation type="date" allowBlank="1" showInputMessage="1" showErrorMessage="1" prompt="This is the date that the final piece of correct paperwork was received to begin processing the preapproval application" sqref="C3" xr:uid="{00000000-0002-0000-0100-000005000000}">
      <formula1>41640</formula1>
      <formula2>47847</formula2>
    </dataValidation>
    <dataValidation allowBlank="1" showInputMessage="1" showErrorMessage="1" prompt="List the total annual training grant amount received by the participating(commited+paid or 0). " sqref="C18" xr:uid="{5AF911D3-ADA5-4184-83B2-748D1A727F4A}"/>
    <dataValidation allowBlank="1" showInputMessage="1" showErrorMessage="1" prompt="Look up previous projects for this company for a given calendar year, and put the total number of marketing grants in here (committed + paid), or $0" sqref="E18" xr:uid="{98490DA2-D8B5-45CC-9047-6EE8BF229D4D}"/>
    <dataValidation allowBlank="1" showInputMessage="1" showErrorMessage="1" prompt="Enter next consectutive project number available based on last Grant Tracker entry, in format of &quot;EWDG-YYYY-###&quot;" sqref="C22" xr:uid="{62562EC5-0372-4714-8C49-3887351B00BB}"/>
    <dataValidation allowBlank="1" showInputMessage="1" showErrorMessage="1" prompt="This cell should calculate automatically" sqref="C32 C22" xr:uid="{00000000-0002-0000-0100-00000E000000}"/>
    <dataValidation allowBlank="1" showInputMessage="1" showErrorMessage="1" prompt="If both training and Marketing in same project, use farthest date of Market start or training completion date" sqref="C23" xr:uid="{332CCFF9-F06D-40E6-994C-02481442A12E}"/>
    <dataValidation allowBlank="1" showInputMessage="1" showErrorMessage="1" prompt="Use format &quot;EWDG-YYYY-###&quot; where YYYY=preapproval year and ### is the next available project nmber in the Grant Tracker." sqref="C22" xr:uid="{784B3785-3B57-486F-842C-33794AB7B8D0}"/>
    <dataValidation allowBlank="1" showInputMessage="1" showErrorMessage="1" prompt="Enter estimated date of completion, use the furthest date provided for either Training Completion Date or Market Start Date" sqref="C23" xr:uid="{DF38A896-F2C4-4F24-B652-7AAEC92FCEEB}"/>
    <dataValidation allowBlank="1" showInputMessage="1" showErrorMessage="1" prompt="Enter estimated completion date based on furthest date between Training Completion Date and Market Start Date" sqref="C23" xr:uid="{92152C94-F8AE-4C97-A24F-B1438F603664}"/>
    <dataValidation allowBlank="1" showInputMessage="1" showErrorMessage="1" prompt="Date the project was preapproved and entered into tracker" sqref="C24" xr:uid="{BD9436E3-3CDA-4FDD-A23A-9E99AA29DDB4}"/>
    <dataValidation allowBlank="1" showInputMessage="1" showErrorMessage="1" prompt="Date of next check request project will be paid on" sqref="C30" xr:uid="{A45E8D0D-EA1E-473F-9D99-4159F2BE278D}"/>
    <dataValidation allowBlank="1" showInputMessage="1" showErrorMessage="1" prompt="Enter approved training amount based on calculated Potential and per personnel limits.  If per personnel limit met, deduct from total approved amount." sqref="C20" xr:uid="{8748DF1D-4F42-4E2F-AE49-25411AD68689}"/>
    <dataValidation allowBlank="1" showInputMessage="1" showErrorMessage="1" prompt="Enter approved marketing amount based on calculated Potential._x000a_" sqref="E20" xr:uid="{E497DF40-EDEF-42BD-A70A-152E8EF0A121}"/>
    <dataValidation type="list" allowBlank="1" showInputMessage="1" showErrorMessage="1" prompt="mmddyy-nnn, or &quot;Not Preapproved-nnn&quot;, or &quot;Under $1,000-nnn&quot; if the project wasn't preapproved." sqref="C27" xr:uid="{22C2DCC2-1E66-487F-9D2A-06CA2723580C}">
      <formula1>"Yes,No"</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380" yWindow="521" count="4">
        <x14:dataValidation type="list" allowBlank="1" showInputMessage="1" showErrorMessage="1" prompt="Look up providers on the Find a Service Provider page on the EW Website, determine if listed or Premium.  Confirm Large Customers with Energy Management Program Manager." xr:uid="{B5FE72B1-0AA9-4CBF-967B-AEB780A3F8E0}">
          <x14:formula1>
            <xm:f>Lookups!$E$2:$E$4</xm:f>
          </x14:formula1>
          <xm:sqref>C7</xm:sqref>
        </x14:dataValidation>
        <x14:dataValidation type="list" allowBlank="1" showInputMessage="1" showErrorMessage="1" prompt="Select from grant type from dropdown" xr:uid="{80256C63-9228-4F64-924B-BE8B02FF0F70}">
          <x14:formula1>
            <xm:f>Lookups!$E$5:$E$7</xm:f>
          </x14:formula1>
          <xm:sqref>C8</xm:sqref>
        </x14:dataValidation>
        <x14:dataValidation type="list" allowBlank="1" showInputMessage="1" showErrorMessage="1" prompt="Select best match from dropdown.  If other, write in Notes section." xr:uid="{F61CEACC-B73B-494B-B615-CA661EB4DA1D}">
          <x14:formula1>
            <xm:f>Lookups!$E$8:$E$18</xm:f>
          </x14:formula1>
          <xm:sqref>C9</xm:sqref>
        </x14:dataValidation>
        <x14:dataValidation type="list" allowBlank="1" showInputMessage="1" showErrorMessage="1" prompt="Look up previous projects for this company for a given calendar year, and put the total number in here (committed + paid), or $0" xr:uid="{A95AFC3C-E058-41B6-BB44-3BCD4632C951}">
          <x14:formula1>
            <xm:f>Lookups!$E$8:$E$18</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GF4"/>
  <sheetViews>
    <sheetView showGridLines="0" workbookViewId="0">
      <selection activeCell="A3" sqref="A3:AZ3"/>
    </sheetView>
  </sheetViews>
  <sheetFormatPr defaultColWidth="0" defaultRowHeight="14.15" zeroHeight="1" x14ac:dyDescent="0.35"/>
  <cols>
    <col min="1" max="1" width="16.23046875" style="164" customWidth="1"/>
    <col min="2" max="2" width="28.23046875" style="164" customWidth="1"/>
    <col min="3" max="3" width="9.53515625" style="164" bestFit="1" customWidth="1"/>
    <col min="4" max="4" width="7.53515625" style="164" bestFit="1" customWidth="1"/>
    <col min="5" max="5" width="8.84375" style="164" bestFit="1" customWidth="1"/>
    <col min="6" max="6" width="7.07421875" style="164" customWidth="1"/>
    <col min="7" max="7" width="15.4609375" style="164" customWidth="1"/>
    <col min="8" max="8" width="11.765625" style="164" customWidth="1"/>
    <col min="9" max="9" width="12.84375" style="164" customWidth="1"/>
    <col min="10" max="10" width="11.23046875" style="164" customWidth="1"/>
    <col min="11" max="12" width="10.84375" style="164" customWidth="1"/>
    <col min="13" max="13" width="10" style="164" customWidth="1"/>
    <col min="14" max="14" width="9.07421875" style="164" customWidth="1"/>
    <col min="15" max="15" width="10" style="164" customWidth="1"/>
    <col min="16" max="16" width="9.07421875" style="164" customWidth="1"/>
    <col min="17" max="17" width="7.23046875" style="164" customWidth="1"/>
    <col min="18" max="18" width="6.3046875" style="164" customWidth="1"/>
    <col min="19" max="19" width="8.84375" style="164" customWidth="1"/>
    <col min="20" max="20" width="7.69140625" style="164" customWidth="1"/>
    <col min="21" max="23" width="7.765625" style="164" customWidth="1"/>
    <col min="24" max="31" width="10.53515625" style="164" customWidth="1"/>
    <col min="32" max="33" width="10" style="164" customWidth="1"/>
    <col min="34" max="34" width="10.23046875" style="164" customWidth="1"/>
    <col min="35" max="35" width="11.84375" style="164" customWidth="1"/>
    <col min="36" max="37" width="9.07421875" style="164" customWidth="1"/>
    <col min="38" max="38" width="10.23046875" style="164" customWidth="1"/>
    <col min="39" max="39" width="13.3046875" style="164" customWidth="1"/>
    <col min="40" max="40" width="9.07421875" style="164" customWidth="1"/>
    <col min="41" max="41" width="13.765625" style="164" customWidth="1"/>
    <col min="42" max="43" width="9.07421875" style="164" customWidth="1"/>
    <col min="44" max="44" width="11" style="164" customWidth="1"/>
    <col min="45" max="53" width="9.07421875" style="164" customWidth="1"/>
    <col min="54" max="188" width="0" style="4" hidden="1" customWidth="1"/>
    <col min="189" max="16384" width="9.07421875" style="4" hidden="1"/>
  </cols>
  <sheetData>
    <row r="1" spans="1:53" s="3" customFormat="1" ht="23.25" customHeight="1" x14ac:dyDescent="0.3">
      <c r="A1" s="209" t="s">
        <v>7</v>
      </c>
      <c r="B1" s="210"/>
      <c r="C1" s="210"/>
      <c r="D1" s="210"/>
      <c r="E1" s="210"/>
      <c r="F1" s="211"/>
      <c r="G1" s="209" t="s">
        <v>202</v>
      </c>
      <c r="H1" s="210"/>
      <c r="I1" s="211"/>
      <c r="J1" s="213" t="s">
        <v>192</v>
      </c>
      <c r="K1" s="214"/>
      <c r="L1" s="214"/>
      <c r="M1" s="214"/>
      <c r="N1" s="214"/>
      <c r="O1" s="214"/>
      <c r="P1" s="214"/>
      <c r="Q1" s="214"/>
      <c r="R1" s="215"/>
      <c r="S1" s="209" t="s">
        <v>201</v>
      </c>
      <c r="T1" s="210"/>
      <c r="U1" s="210"/>
      <c r="V1" s="210"/>
      <c r="W1" s="210"/>
      <c r="X1" s="210"/>
      <c r="Y1" s="210"/>
      <c r="Z1" s="210"/>
      <c r="AA1" s="210"/>
      <c r="AB1" s="211"/>
      <c r="AC1" s="209" t="s">
        <v>203</v>
      </c>
      <c r="AD1" s="210"/>
      <c r="AE1" s="210"/>
      <c r="AF1" s="210"/>
      <c r="AG1" s="210"/>
      <c r="AH1" s="210"/>
      <c r="AI1" s="210"/>
      <c r="AJ1" s="210"/>
      <c r="AK1" s="210"/>
      <c r="AL1" s="210"/>
      <c r="AM1" s="210"/>
      <c r="AN1" s="210"/>
      <c r="AO1" s="210"/>
      <c r="AP1" s="210"/>
      <c r="AQ1" s="210"/>
      <c r="AR1" s="211"/>
      <c r="AS1" s="209" t="s">
        <v>15</v>
      </c>
      <c r="AT1" s="210"/>
      <c r="AU1" s="210"/>
      <c r="AV1" s="211"/>
      <c r="AW1" s="212" t="s">
        <v>220</v>
      </c>
      <c r="AX1" s="212"/>
      <c r="AY1" s="212"/>
      <c r="AZ1" s="212"/>
      <c r="BA1" s="168"/>
    </row>
    <row r="2" spans="1:53" s="16" customFormat="1" ht="49.75" x14ac:dyDescent="0.3">
      <c r="A2" s="165" t="s">
        <v>8</v>
      </c>
      <c r="B2" s="165" t="s">
        <v>9</v>
      </c>
      <c r="C2" s="166" t="s">
        <v>14</v>
      </c>
      <c r="D2" s="166" t="s">
        <v>186</v>
      </c>
      <c r="E2" s="166" t="s">
        <v>187</v>
      </c>
      <c r="F2" s="166" t="s">
        <v>188</v>
      </c>
      <c r="G2" s="166" t="s">
        <v>176</v>
      </c>
      <c r="H2" s="166" t="s">
        <v>191</v>
      </c>
      <c r="I2" s="166" t="s">
        <v>177</v>
      </c>
      <c r="J2" s="166" t="s">
        <v>182</v>
      </c>
      <c r="K2" s="166" t="s">
        <v>184</v>
      </c>
      <c r="L2" s="166" t="s">
        <v>185</v>
      </c>
      <c r="M2" s="166" t="s">
        <v>189</v>
      </c>
      <c r="N2" s="166" t="s">
        <v>190</v>
      </c>
      <c r="O2" s="165" t="s">
        <v>31</v>
      </c>
      <c r="P2" s="166" t="s">
        <v>223</v>
      </c>
      <c r="Q2" s="166" t="s">
        <v>193</v>
      </c>
      <c r="R2" s="166" t="s">
        <v>194</v>
      </c>
      <c r="S2" s="166" t="s">
        <v>195</v>
      </c>
      <c r="T2" s="166" t="s">
        <v>196</v>
      </c>
      <c r="U2" s="166" t="s">
        <v>197</v>
      </c>
      <c r="V2" s="167" t="s">
        <v>178</v>
      </c>
      <c r="W2" s="167" t="s">
        <v>179</v>
      </c>
      <c r="X2" s="166" t="s">
        <v>198</v>
      </c>
      <c r="Y2" s="166" t="s">
        <v>199</v>
      </c>
      <c r="Z2" s="166" t="s">
        <v>200</v>
      </c>
      <c r="AA2" s="167" t="s">
        <v>180</v>
      </c>
      <c r="AB2" s="167" t="s">
        <v>181</v>
      </c>
      <c r="AC2" s="167" t="s">
        <v>204</v>
      </c>
      <c r="AD2" s="167" t="s">
        <v>140</v>
      </c>
      <c r="AE2" s="167" t="s">
        <v>205</v>
      </c>
      <c r="AF2" s="166" t="s">
        <v>206</v>
      </c>
      <c r="AG2" s="166" t="s">
        <v>207</v>
      </c>
      <c r="AH2" s="167" t="s">
        <v>208</v>
      </c>
      <c r="AI2" s="166" t="s">
        <v>209</v>
      </c>
      <c r="AJ2" s="166" t="s">
        <v>210</v>
      </c>
      <c r="AK2" s="166" t="s">
        <v>211</v>
      </c>
      <c r="AL2" s="166" t="s">
        <v>212</v>
      </c>
      <c r="AM2" s="166" t="s">
        <v>213</v>
      </c>
      <c r="AN2" s="166" t="s">
        <v>214</v>
      </c>
      <c r="AO2" s="166" t="s">
        <v>215</v>
      </c>
      <c r="AP2" s="166" t="s">
        <v>216</v>
      </c>
      <c r="AQ2" s="166" t="s">
        <v>217</v>
      </c>
      <c r="AR2" s="166" t="s">
        <v>218</v>
      </c>
      <c r="AS2" s="165" t="s">
        <v>10</v>
      </c>
      <c r="AT2" s="165" t="s">
        <v>11</v>
      </c>
      <c r="AU2" s="165" t="s">
        <v>12</v>
      </c>
      <c r="AV2" s="165" t="s">
        <v>13</v>
      </c>
      <c r="AW2" s="165" t="s">
        <v>33</v>
      </c>
      <c r="AX2" s="165" t="s">
        <v>32</v>
      </c>
      <c r="AY2" s="165" t="s">
        <v>46</v>
      </c>
      <c r="AZ2" s="165" t="s">
        <v>17</v>
      </c>
      <c r="BA2" s="169"/>
    </row>
    <row r="3" spans="1:53" s="74" customFormat="1" ht="12.45" x14ac:dyDescent="0.3">
      <c r="A3" s="170">
        <f>ProjectNumber</f>
        <v>0</v>
      </c>
      <c r="B3" s="171">
        <f>ProjectName</f>
        <v>0</v>
      </c>
      <c r="C3" s="171">
        <f>ProjectStatus</f>
        <v>0</v>
      </c>
      <c r="D3" s="172">
        <f>Inputs!C20</f>
        <v>0</v>
      </c>
      <c r="E3" s="172">
        <f>Inputs!E20</f>
        <v>0</v>
      </c>
      <c r="F3" s="172" t="str">
        <f>Inputs!C21</f>
        <v>not preapproved</v>
      </c>
      <c r="G3" s="173">
        <f>Business_Name</f>
        <v>0</v>
      </c>
      <c r="H3" s="173">
        <f>Inputs!C17</f>
        <v>0</v>
      </c>
      <c r="I3" s="173">
        <f>'Marketing reimbursement'!Business_Name</f>
        <v>0</v>
      </c>
      <c r="J3" s="174">
        <f>Date_Preapproval</f>
        <v>0</v>
      </c>
      <c r="K3" s="175">
        <f>Inputs!C23</f>
        <v>0</v>
      </c>
      <c r="L3" s="175">
        <f>IF(K3="","",MIN(K3+9-MOD(WEEKDAY(K3,14),7),"12/31/"&amp;YEAR(K3)))</f>
        <v>6</v>
      </c>
      <c r="M3" s="175" t="str">
        <f>Date_Application_Final</f>
        <v/>
      </c>
      <c r="N3" s="175" t="e">
        <f>Date_Paid</f>
        <v>#VALUE!</v>
      </c>
      <c r="O3" s="176">
        <f>IF(ISERROR(MONTH(J3)),"",MONTH(J3))</f>
        <v>1</v>
      </c>
      <c r="P3" s="176">
        <f>IF(ISERROR(YEAR(J3)),"",YEAR(J3))</f>
        <v>1900</v>
      </c>
      <c r="Q3" s="176" t="str">
        <f>IF(ISERROR(MONTH(N3)),"",MONTH(N3))</f>
        <v/>
      </c>
      <c r="R3" s="176" t="str">
        <f>IF(ISERROR(YEAR(N3)),"",YEAR(N3))</f>
        <v/>
      </c>
      <c r="S3" s="171">
        <f>'Training reimbursement'!C12</f>
        <v>0</v>
      </c>
      <c r="T3" s="171">
        <f>'Training reimbursement'!G13</f>
        <v>0</v>
      </c>
      <c r="U3" s="171">
        <f>'Training reimbursement'!G14</f>
        <v>0</v>
      </c>
      <c r="V3" s="173">
        <f>'Training reimbursement'!C13</f>
        <v>0</v>
      </c>
      <c r="W3" s="173">
        <f>'Training reimbursement'!C14</f>
        <v>0</v>
      </c>
      <c r="X3" s="171">
        <f>'Marketing reimbursement'!C12</f>
        <v>0</v>
      </c>
      <c r="Y3" s="171">
        <f>'Marketing reimbursement'!G13</f>
        <v>0</v>
      </c>
      <c r="Z3" s="171">
        <f>'Marketing reimbursement'!G14</f>
        <v>0</v>
      </c>
      <c r="AA3" s="173">
        <f>'Marketing reimbursement'!C13</f>
        <v>0</v>
      </c>
      <c r="AB3" s="173">
        <f>'Marketing reimbursement'!C14</f>
        <v>0</v>
      </c>
      <c r="AC3" s="173">
        <f>Inputs!C7</f>
        <v>0</v>
      </c>
      <c r="AD3" s="173">
        <f>Inputs!C8</f>
        <v>0</v>
      </c>
      <c r="AE3" s="173">
        <f>PeakCoincidence_Summer</f>
        <v>0</v>
      </c>
      <c r="AF3" s="177">
        <f>'Training reimbursement'!company_name</f>
        <v>0</v>
      </c>
      <c r="AG3" s="178">
        <f>'Training reimbursement'!Customer_CompanyName_Legal</f>
        <v>0</v>
      </c>
      <c r="AH3" s="178">
        <f>'Training reimbursement'!D18</f>
        <v>0</v>
      </c>
      <c r="AI3" s="179">
        <f>'Training reimbursement'!D19</f>
        <v>0</v>
      </c>
      <c r="AJ3" s="175">
        <f>'Training reimbursement'!Customer_Title</f>
        <v>0</v>
      </c>
      <c r="AK3" s="175">
        <f>'Training reimbursement'!G19</f>
        <v>0</v>
      </c>
      <c r="AL3" s="180">
        <f>'Training reimbursement'!G26</f>
        <v>0</v>
      </c>
      <c r="AM3" s="180">
        <f>'Marketing reimbursement'!company_name</f>
        <v>0</v>
      </c>
      <c r="AN3" s="179">
        <f>'Marketing reimbursement'!Customer_Contact</f>
        <v>0</v>
      </c>
      <c r="AO3" s="180">
        <f>'Marketing reimbursement'!C19</f>
        <v>0</v>
      </c>
      <c r="AP3" s="181">
        <f>'Marketing reimbursement'!Customer_CompanyName_Legal</f>
        <v>0</v>
      </c>
      <c r="AQ3" s="181">
        <f>'Marketing reimbursement'!Customer_Title</f>
        <v>0</v>
      </c>
      <c r="AR3" s="180">
        <f>'Marketing reimbursement'!G19</f>
        <v>0</v>
      </c>
      <c r="AS3" s="171" t="str">
        <f>Inputs!E29</f>
        <v>No Company Entered-FIX ME!!</v>
      </c>
      <c r="AT3" s="171" t="str">
        <f>Inputs!E31</f>
        <v>No Address Entered-FIX ME!!</v>
      </c>
      <c r="AU3" s="171" t="str">
        <f>Inputs!E32</f>
        <v>No City Entered-FIX ME!!</v>
      </c>
      <c r="AV3" s="171" t="str">
        <f>Inputs!E30</f>
        <v>No Contact Entered-FIX ME!!</v>
      </c>
      <c r="AW3" s="171">
        <f>Inputs!C5</f>
        <v>0</v>
      </c>
      <c r="AX3" s="171">
        <f>Inputs!C31</f>
        <v>0</v>
      </c>
      <c r="AY3" s="171" t="str">
        <f>Inputs!C27</f>
        <v>No</v>
      </c>
      <c r="AZ3" s="171">
        <f>ApplicationVersion</f>
        <v>22.1</v>
      </c>
      <c r="BA3" s="171"/>
    </row>
    <row r="4" spans="1:53" x14ac:dyDescent="0.35">
      <c r="A4" s="182"/>
      <c r="B4" s="182"/>
      <c r="C4" s="182"/>
      <c r="D4" s="182"/>
      <c r="E4" s="182"/>
      <c r="F4" s="182"/>
      <c r="G4" s="182"/>
      <c r="H4" s="182"/>
      <c r="I4" s="182"/>
      <c r="J4" s="182"/>
      <c r="K4" s="183"/>
      <c r="L4" s="184"/>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row>
  </sheetData>
  <sheetProtection algorithmName="SHA-512" hashValue="2H4VtTOkw5vqYh3sM3YVoofoeya3gwC/hrlvcCBQTmRvHqDYPEdbTgo4Dchir7Ciyim7vycn1z+IdlfVJ8MuHg==" saltValue="crJc734ifO+00zdYILtLjA==" spinCount="100000" sheet="1" formatCells="0"/>
  <mergeCells count="7">
    <mergeCell ref="G1:I1"/>
    <mergeCell ref="AW1:AZ1"/>
    <mergeCell ref="J1:R1"/>
    <mergeCell ref="A1:F1"/>
    <mergeCell ref="S1:AB1"/>
    <mergeCell ref="AC1:AR1"/>
    <mergeCell ref="AS1:AV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249977111117893"/>
  </sheetPr>
  <dimension ref="A1:C21"/>
  <sheetViews>
    <sheetView showGridLines="0" workbookViewId="0">
      <pane ySplit="1" topLeftCell="A2" activePane="bottomLeft" state="frozen"/>
      <selection pane="bottomLeft" activeCell="C1" sqref="C1:C1048576"/>
    </sheetView>
  </sheetViews>
  <sheetFormatPr defaultColWidth="9.07421875" defaultRowHeight="12.45" x14ac:dyDescent="0.3"/>
  <cols>
    <col min="1" max="1" width="11.53515625" style="33" hidden="1" customWidth="1"/>
    <col min="2" max="2" width="20" style="34" hidden="1" customWidth="1"/>
    <col min="3" max="3" width="104.23046875" style="24" hidden="1" customWidth="1"/>
    <col min="4" max="4" width="9.07421875" style="24" customWidth="1"/>
    <col min="5" max="16384" width="9.07421875" style="24"/>
  </cols>
  <sheetData>
    <row r="1" spans="1:3" x14ac:dyDescent="0.3">
      <c r="A1" s="21" t="s">
        <v>0</v>
      </c>
      <c r="B1" s="22" t="s">
        <v>2</v>
      </c>
      <c r="C1" s="23" t="s">
        <v>1</v>
      </c>
    </row>
    <row r="2" spans="1:3" x14ac:dyDescent="0.3">
      <c r="A2" s="216">
        <v>21.1</v>
      </c>
      <c r="B2" s="218">
        <v>44200</v>
      </c>
      <c r="C2" s="27" t="s">
        <v>224</v>
      </c>
    </row>
    <row r="3" spans="1:3" x14ac:dyDescent="0.3">
      <c r="A3" s="217"/>
      <c r="B3" s="219"/>
      <c r="C3" s="27"/>
    </row>
    <row r="4" spans="1:3" x14ac:dyDescent="0.3">
      <c r="A4" s="31" t="s">
        <v>36</v>
      </c>
      <c r="B4" s="185" t="s">
        <v>29</v>
      </c>
      <c r="C4" s="30" t="s">
        <v>134</v>
      </c>
    </row>
    <row r="5" spans="1:3" x14ac:dyDescent="0.3">
      <c r="A5" s="28"/>
      <c r="B5" s="29"/>
      <c r="C5" s="27" t="s">
        <v>239</v>
      </c>
    </row>
    <row r="6" spans="1:3" x14ac:dyDescent="0.3">
      <c r="A6" s="28"/>
      <c r="B6" s="29"/>
      <c r="C6" s="26" t="s">
        <v>240</v>
      </c>
    </row>
    <row r="7" spans="1:3" x14ac:dyDescent="0.3">
      <c r="A7" s="28"/>
      <c r="B7" s="29"/>
      <c r="C7" s="27" t="s">
        <v>241</v>
      </c>
    </row>
    <row r="8" spans="1:3" x14ac:dyDescent="0.3">
      <c r="A8" s="28"/>
      <c r="B8" s="29"/>
      <c r="C8" s="26" t="s">
        <v>242</v>
      </c>
    </row>
    <row r="9" spans="1:3" x14ac:dyDescent="0.3">
      <c r="A9" s="28"/>
      <c r="B9" s="29"/>
      <c r="C9" s="26"/>
    </row>
    <row r="10" spans="1:3" x14ac:dyDescent="0.3">
      <c r="A10" s="28"/>
      <c r="B10" s="29"/>
      <c r="C10" s="26"/>
    </row>
    <row r="11" spans="1:3" x14ac:dyDescent="0.3">
      <c r="A11" s="28"/>
      <c r="B11" s="29"/>
      <c r="C11" s="26"/>
    </row>
    <row r="12" spans="1:3" x14ac:dyDescent="0.3">
      <c r="A12" s="28"/>
      <c r="B12" s="29"/>
      <c r="C12" s="26"/>
    </row>
    <row r="13" spans="1:3" x14ac:dyDescent="0.3">
      <c r="A13" s="28"/>
      <c r="B13" s="29"/>
      <c r="C13" s="26"/>
    </row>
    <row r="14" spans="1:3" x14ac:dyDescent="0.3">
      <c r="A14" s="28"/>
      <c r="B14" s="29"/>
      <c r="C14" s="26"/>
    </row>
    <row r="15" spans="1:3" x14ac:dyDescent="0.3">
      <c r="A15" s="28"/>
      <c r="B15" s="29"/>
      <c r="C15" s="26"/>
    </row>
    <row r="16" spans="1:3" x14ac:dyDescent="0.3">
      <c r="A16" s="28"/>
      <c r="B16" s="29"/>
      <c r="C16" s="26"/>
    </row>
    <row r="17" spans="1:3" x14ac:dyDescent="0.3">
      <c r="A17" s="28"/>
      <c r="B17" s="29"/>
      <c r="C17" s="25"/>
    </row>
    <row r="18" spans="1:3" x14ac:dyDescent="0.3">
      <c r="A18" s="28"/>
      <c r="B18" s="29"/>
      <c r="C18" s="26"/>
    </row>
    <row r="19" spans="1:3" x14ac:dyDescent="0.3">
      <c r="A19" s="28"/>
      <c r="B19" s="29"/>
      <c r="C19" s="26"/>
    </row>
    <row r="20" spans="1:3" x14ac:dyDescent="0.3">
      <c r="A20" s="32"/>
      <c r="B20" s="186"/>
      <c r="C20" s="25"/>
    </row>
    <row r="21" spans="1:3" x14ac:dyDescent="0.3">
      <c r="C21" s="35"/>
    </row>
  </sheetData>
  <sheetProtection algorithmName="SHA-512" hashValue="U92+41OoMnPfhcZnXKjJ4zjRV6ZZNZnSaP1LQLKMhCs0N3dGJdgoExXFQZQdrVvcMbSl1jps3c+UxCnEm1NGQw==" saltValue="drnIVVZO0SB/sr+UhtvNrQ==" spinCount="100000" sheet="1" formatCells="0"/>
  <autoFilter ref="A1:C4" xr:uid="{00000000-0009-0000-0000-000000000000}"/>
  <mergeCells count="2">
    <mergeCell ref="A2:A3"/>
    <mergeCell ref="B2:B3"/>
  </mergeCells>
  <phoneticPr fontId="0" type="noConversion"/>
  <pageMargins left="0.75"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5" tint="-0.249977111117893"/>
  </sheetPr>
  <dimension ref="A1:I42"/>
  <sheetViews>
    <sheetView topLeftCell="J1" zoomScaleNormal="100" workbookViewId="0">
      <selection activeCell="I1" sqref="A1:I1048576"/>
    </sheetView>
  </sheetViews>
  <sheetFormatPr defaultColWidth="9.07421875" defaultRowHeight="12.45" x14ac:dyDescent="0.3"/>
  <cols>
    <col min="1" max="1" width="34.23046875" style="89" hidden="1" customWidth="1"/>
    <col min="2" max="2" width="36" style="89" hidden="1" customWidth="1"/>
    <col min="3" max="3" width="11.07421875" style="89" hidden="1" customWidth="1"/>
    <col min="4" max="4" width="21.4609375" style="89" hidden="1" customWidth="1"/>
    <col min="5" max="5" width="29.84375" style="89" hidden="1" customWidth="1"/>
    <col min="6" max="6" width="19" style="89" hidden="1" customWidth="1"/>
    <col min="7" max="7" width="16.4609375" style="89" hidden="1" customWidth="1"/>
    <col min="8" max="8" width="8.23046875" style="89" hidden="1" customWidth="1"/>
    <col min="9" max="9" width="13.23046875" style="89" hidden="1" customWidth="1"/>
    <col min="10" max="10" width="13.23046875" style="63" customWidth="1"/>
    <col min="11" max="11" width="9.07421875" style="63" customWidth="1"/>
    <col min="12" max="16384" width="9.07421875" style="63"/>
  </cols>
  <sheetData>
    <row r="1" spans="1:7" s="66" customFormat="1" x14ac:dyDescent="0.3">
      <c r="A1" s="226" t="s">
        <v>91</v>
      </c>
      <c r="B1" s="227"/>
      <c r="C1" s="64"/>
      <c r="D1" s="226" t="s">
        <v>135</v>
      </c>
      <c r="E1" s="227"/>
      <c r="F1" s="65"/>
    </row>
    <row r="2" spans="1:7" s="66" customFormat="1" x14ac:dyDescent="0.3">
      <c r="A2" s="67" t="s">
        <v>17</v>
      </c>
      <c r="B2" s="68">
        <v>22.1</v>
      </c>
      <c r="C2" s="64"/>
      <c r="D2" s="223" t="s">
        <v>136</v>
      </c>
      <c r="E2" s="71" t="s">
        <v>137</v>
      </c>
      <c r="F2" s="65"/>
    </row>
    <row r="3" spans="1:7" s="70" customFormat="1" x14ac:dyDescent="0.3">
      <c r="A3" s="67" t="s">
        <v>16</v>
      </c>
      <c r="B3" s="69" t="s">
        <v>81</v>
      </c>
      <c r="C3" s="64"/>
      <c r="D3" s="223"/>
      <c r="E3" s="71" t="s">
        <v>138</v>
      </c>
      <c r="F3" s="65"/>
    </row>
    <row r="4" spans="1:7" s="70" customFormat="1" x14ac:dyDescent="0.3">
      <c r="C4" s="66"/>
      <c r="D4" s="223"/>
      <c r="E4" s="72" t="s">
        <v>139</v>
      </c>
      <c r="F4" s="65"/>
      <c r="G4" s="65"/>
    </row>
    <row r="5" spans="1:7" x14ac:dyDescent="0.3">
      <c r="A5" s="224" t="s">
        <v>92</v>
      </c>
      <c r="B5" s="224"/>
      <c r="D5" s="228" t="s">
        <v>140</v>
      </c>
      <c r="E5" s="90" t="s">
        <v>141</v>
      </c>
    </row>
    <row r="6" spans="1:7" x14ac:dyDescent="0.3">
      <c r="A6" s="223" t="s">
        <v>93</v>
      </c>
      <c r="B6" s="91" t="s">
        <v>94</v>
      </c>
      <c r="D6" s="228"/>
      <c r="E6" s="90" t="s">
        <v>99</v>
      </c>
    </row>
    <row r="7" spans="1:7" ht="13.2" customHeight="1" x14ac:dyDescent="0.3">
      <c r="A7" s="223"/>
      <c r="B7" s="91" t="s">
        <v>3</v>
      </c>
      <c r="D7" s="228"/>
      <c r="E7" s="90" t="s">
        <v>142</v>
      </c>
    </row>
    <row r="8" spans="1:7" x14ac:dyDescent="0.3">
      <c r="A8" s="220" t="s">
        <v>149</v>
      </c>
      <c r="B8" s="91" t="s">
        <v>61</v>
      </c>
      <c r="D8" s="220" t="s">
        <v>113</v>
      </c>
      <c r="E8" s="90" t="s">
        <v>121</v>
      </c>
    </row>
    <row r="9" spans="1:7" x14ac:dyDescent="0.3">
      <c r="A9" s="221"/>
      <c r="B9" s="91" t="s">
        <v>150</v>
      </c>
      <c r="D9" s="221"/>
      <c r="E9" s="90" t="s">
        <v>118</v>
      </c>
    </row>
    <row r="10" spans="1:7" x14ac:dyDescent="0.3">
      <c r="A10" s="221"/>
      <c r="B10" s="91" t="s">
        <v>151</v>
      </c>
      <c r="D10" s="221"/>
      <c r="E10" s="90" t="s">
        <v>119</v>
      </c>
    </row>
    <row r="11" spans="1:7" x14ac:dyDescent="0.3">
      <c r="A11" s="222"/>
      <c r="B11" s="91" t="s">
        <v>152</v>
      </c>
      <c r="D11" s="221"/>
      <c r="E11" s="90" t="s">
        <v>120</v>
      </c>
    </row>
    <row r="12" spans="1:7" x14ac:dyDescent="0.3">
      <c r="A12" s="92"/>
      <c r="B12" s="93"/>
      <c r="D12" s="221"/>
      <c r="E12" s="90" t="s">
        <v>117</v>
      </c>
    </row>
    <row r="13" spans="1:7" x14ac:dyDescent="0.3">
      <c r="A13" s="224" t="s">
        <v>99</v>
      </c>
      <c r="B13" s="224"/>
      <c r="D13" s="221"/>
      <c r="E13" s="90" t="s">
        <v>116</v>
      </c>
    </row>
    <row r="14" spans="1:7" x14ac:dyDescent="0.3">
      <c r="A14" s="220" t="s">
        <v>70</v>
      </c>
      <c r="B14" s="91" t="s">
        <v>105</v>
      </c>
      <c r="D14" s="221"/>
      <c r="E14" s="90" t="s">
        <v>115</v>
      </c>
    </row>
    <row r="15" spans="1:7" x14ac:dyDescent="0.3">
      <c r="A15" s="221"/>
      <c r="B15" s="91" t="s">
        <v>104</v>
      </c>
      <c r="D15" s="221"/>
      <c r="E15" s="90" t="s">
        <v>34</v>
      </c>
    </row>
    <row r="16" spans="1:7" x14ac:dyDescent="0.3">
      <c r="A16" s="221"/>
      <c r="B16" s="91" t="s">
        <v>103</v>
      </c>
      <c r="D16" s="221"/>
      <c r="E16" s="90" t="s">
        <v>114</v>
      </c>
    </row>
    <row r="17" spans="1:9" x14ac:dyDescent="0.3">
      <c r="A17" s="221"/>
      <c r="B17" s="91" t="s">
        <v>132</v>
      </c>
      <c r="D17" s="221"/>
      <c r="E17" s="90" t="s">
        <v>147</v>
      </c>
    </row>
    <row r="18" spans="1:9" x14ac:dyDescent="0.3">
      <c r="A18" s="221"/>
      <c r="B18" s="91" t="s">
        <v>106</v>
      </c>
      <c r="D18" s="222"/>
      <c r="E18" s="90" t="s">
        <v>163</v>
      </c>
    </row>
    <row r="19" spans="1:9" x14ac:dyDescent="0.3">
      <c r="A19" s="221"/>
      <c r="B19" s="91" t="s">
        <v>111</v>
      </c>
    </row>
    <row r="20" spans="1:9" x14ac:dyDescent="0.3">
      <c r="A20" s="221"/>
      <c r="B20" s="91" t="s">
        <v>107</v>
      </c>
      <c r="D20" s="90" t="s">
        <v>136</v>
      </c>
      <c r="E20" s="91" t="s">
        <v>158</v>
      </c>
      <c r="F20" s="91" t="s">
        <v>159</v>
      </c>
      <c r="G20" s="91" t="s">
        <v>160</v>
      </c>
      <c r="H20" s="91" t="s">
        <v>161</v>
      </c>
      <c r="I20" s="91" t="s">
        <v>162</v>
      </c>
    </row>
    <row r="21" spans="1:9" x14ac:dyDescent="0.3">
      <c r="A21" s="221"/>
      <c r="B21" s="91" t="s">
        <v>100</v>
      </c>
      <c r="D21" s="71" t="s">
        <v>137</v>
      </c>
      <c r="E21" s="94">
        <v>1000</v>
      </c>
      <c r="F21" s="94">
        <v>200</v>
      </c>
      <c r="G21" s="95">
        <v>0.3</v>
      </c>
      <c r="H21" s="94"/>
      <c r="I21" s="94">
        <v>75</v>
      </c>
    </row>
    <row r="22" spans="1:9" x14ac:dyDescent="0.3">
      <c r="A22" s="221"/>
      <c r="B22" s="91" t="s">
        <v>102</v>
      </c>
      <c r="D22" s="71" t="s">
        <v>138</v>
      </c>
      <c r="E22" s="94">
        <v>2000</v>
      </c>
      <c r="F22" s="94">
        <v>500</v>
      </c>
      <c r="G22" s="95">
        <v>0.6</v>
      </c>
      <c r="H22" s="94"/>
      <c r="I22" s="94">
        <v>75</v>
      </c>
    </row>
    <row r="23" spans="1:9" x14ac:dyDescent="0.3">
      <c r="A23" s="221"/>
      <c r="B23" s="91" t="s">
        <v>101</v>
      </c>
      <c r="D23" s="72" t="s">
        <v>139</v>
      </c>
      <c r="E23" s="94">
        <v>2000</v>
      </c>
      <c r="F23" s="94">
        <v>500</v>
      </c>
      <c r="G23" s="95">
        <v>0.6</v>
      </c>
      <c r="H23" s="94"/>
      <c r="I23" s="94">
        <v>75</v>
      </c>
    </row>
    <row r="24" spans="1:9" x14ac:dyDescent="0.3">
      <c r="A24" s="222"/>
      <c r="B24" s="91" t="s">
        <v>110</v>
      </c>
    </row>
    <row r="25" spans="1:9" x14ac:dyDescent="0.3">
      <c r="A25" s="72"/>
      <c r="B25" s="91"/>
      <c r="D25" s="163"/>
      <c r="E25" s="93"/>
      <c r="F25" s="93"/>
    </row>
    <row r="26" spans="1:9" x14ac:dyDescent="0.3">
      <c r="A26" s="220" t="s">
        <v>113</v>
      </c>
      <c r="B26" s="91" t="s">
        <v>121</v>
      </c>
      <c r="D26" s="163"/>
      <c r="E26" s="93"/>
      <c r="F26" s="93"/>
    </row>
    <row r="27" spans="1:9" x14ac:dyDescent="0.3">
      <c r="A27" s="221"/>
      <c r="B27" s="91" t="s">
        <v>118</v>
      </c>
      <c r="D27" s="225"/>
      <c r="E27" s="225"/>
      <c r="F27" s="93"/>
    </row>
    <row r="28" spans="1:9" x14ac:dyDescent="0.3">
      <c r="A28" s="221"/>
      <c r="B28" s="91" t="s">
        <v>119</v>
      </c>
      <c r="D28" s="93"/>
      <c r="E28" s="96"/>
      <c r="F28" s="93"/>
    </row>
    <row r="29" spans="1:9" x14ac:dyDescent="0.3">
      <c r="A29" s="221"/>
      <c r="B29" s="91" t="s">
        <v>120</v>
      </c>
      <c r="D29" s="93"/>
      <c r="E29" s="96"/>
      <c r="F29" s="93"/>
    </row>
    <row r="30" spans="1:9" x14ac:dyDescent="0.3">
      <c r="A30" s="221"/>
      <c r="B30" s="91" t="s">
        <v>117</v>
      </c>
      <c r="D30" s="93"/>
      <c r="E30" s="97"/>
      <c r="F30" s="93"/>
    </row>
    <row r="31" spans="1:9" x14ac:dyDescent="0.3">
      <c r="A31" s="221"/>
      <c r="B31" s="91" t="s">
        <v>116</v>
      </c>
      <c r="D31" s="93"/>
      <c r="E31" s="96"/>
      <c r="F31" s="93"/>
    </row>
    <row r="32" spans="1:9" x14ac:dyDescent="0.3">
      <c r="A32" s="221"/>
      <c r="B32" s="91" t="s">
        <v>115</v>
      </c>
      <c r="D32" s="93"/>
      <c r="E32" s="96"/>
      <c r="F32" s="93"/>
    </row>
    <row r="33" spans="1:6" x14ac:dyDescent="0.3">
      <c r="A33" s="221"/>
      <c r="B33" s="91" t="s">
        <v>34</v>
      </c>
      <c r="D33" s="93"/>
      <c r="E33" s="93"/>
      <c r="F33" s="93"/>
    </row>
    <row r="34" spans="1:6" x14ac:dyDescent="0.3">
      <c r="A34" s="221"/>
      <c r="B34" s="91" t="s">
        <v>114</v>
      </c>
    </row>
    <row r="35" spans="1:6" x14ac:dyDescent="0.3">
      <c r="A35" s="221"/>
      <c r="B35" s="91" t="s">
        <v>147</v>
      </c>
    </row>
    <row r="36" spans="1:6" x14ac:dyDescent="0.3">
      <c r="A36" s="222"/>
      <c r="B36" s="91" t="s">
        <v>110</v>
      </c>
    </row>
    <row r="37" spans="1:6" x14ac:dyDescent="0.3">
      <c r="A37" s="91"/>
      <c r="B37" s="91"/>
    </row>
    <row r="38" spans="1:6" x14ac:dyDescent="0.3">
      <c r="A38" s="223" t="s">
        <v>125</v>
      </c>
      <c r="B38" s="91" t="s">
        <v>127</v>
      </c>
    </row>
    <row r="39" spans="1:6" x14ac:dyDescent="0.3">
      <c r="A39" s="223"/>
      <c r="B39" s="91" t="s">
        <v>128</v>
      </c>
    </row>
    <row r="40" spans="1:6" x14ac:dyDescent="0.3">
      <c r="A40" s="223"/>
      <c r="B40" s="91" t="s">
        <v>129</v>
      </c>
    </row>
    <row r="41" spans="1:6" x14ac:dyDescent="0.3">
      <c r="A41" s="223"/>
      <c r="B41" s="91" t="s">
        <v>126</v>
      </c>
    </row>
    <row r="42" spans="1:6" x14ac:dyDescent="0.3">
      <c r="A42" s="223"/>
      <c r="B42" s="91" t="s">
        <v>146</v>
      </c>
    </row>
  </sheetData>
  <sheetProtection algorithmName="SHA-512" hashValue="h9cLbC01gN8QY8F/44YxizO0p+qcHgXmoKIynB3rrgz4Wk6GdTa5TQEmL7IACWbEtdmtrLFvBxPqWJYoWpjb/g==" saltValue="ERc9E7Nw2covlJmAj0U2BA==" spinCount="100000" sheet="1" formatCells="0"/>
  <sortState xmlns:xlrd2="http://schemas.microsoft.com/office/spreadsheetml/2017/richdata2" ref="B36:B40">
    <sortCondition ref="B36:B40"/>
  </sortState>
  <mergeCells count="13">
    <mergeCell ref="A1:B1"/>
    <mergeCell ref="A5:B5"/>
    <mergeCell ref="A6:A7"/>
    <mergeCell ref="A14:A24"/>
    <mergeCell ref="D8:D18"/>
    <mergeCell ref="D5:D7"/>
    <mergeCell ref="D2:D4"/>
    <mergeCell ref="D1:E1"/>
    <mergeCell ref="A26:A36"/>
    <mergeCell ref="A38:A42"/>
    <mergeCell ref="A13:B13"/>
    <mergeCell ref="A8:A11"/>
    <mergeCell ref="D27:E2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autoPageBreaks="0"/>
  </sheetPr>
  <dimension ref="A1:AQ87"/>
  <sheetViews>
    <sheetView showGridLines="0" showRowColHeaders="0" tabSelected="1" zoomScaleNormal="100" zoomScaleSheetLayoutView="100" workbookViewId="0">
      <selection activeCell="AB44" sqref="AB44"/>
    </sheetView>
  </sheetViews>
  <sheetFormatPr defaultColWidth="0" defaultRowHeight="11.6" zeroHeight="1" x14ac:dyDescent="0.3"/>
  <cols>
    <col min="1" max="1" width="6.4609375" style="1" customWidth="1"/>
    <col min="2" max="2" width="3.07421875" style="1" customWidth="1"/>
    <col min="3" max="42" width="2.23046875" style="1" customWidth="1"/>
    <col min="43" max="43" width="6.4609375" style="2" customWidth="1"/>
    <col min="44" max="16384" width="9.07421875" style="1" hidden="1"/>
  </cols>
  <sheetData>
    <row r="1" spans="1:43" s="2" customFormat="1" ht="36" customHeight="1" x14ac:dyDescent="0.3">
      <c r="A1" s="127"/>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9"/>
    </row>
    <row r="2" spans="1:43" s="2" customFormat="1" ht="15" customHeight="1" x14ac:dyDescent="0.3">
      <c r="A2" s="127"/>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9"/>
    </row>
    <row r="3" spans="1:43" s="2" customFormat="1" ht="15" customHeight="1" x14ac:dyDescent="0.3">
      <c r="A3" s="127"/>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9"/>
    </row>
    <row r="4" spans="1:43" s="2" customFormat="1" ht="15" customHeight="1" x14ac:dyDescent="0.3">
      <c r="A4" s="127"/>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9"/>
    </row>
    <row r="5" spans="1:43" s="2" customFormat="1" ht="15" customHeight="1" x14ac:dyDescent="0.3">
      <c r="A5" s="127"/>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9"/>
    </row>
    <row r="6" spans="1:43" s="2" customFormat="1" ht="15" customHeight="1" x14ac:dyDescent="0.3">
      <c r="A6" s="127"/>
      <c r="B6" s="231" t="str">
        <f>ApplicationName&amp;" "&amp;ApplicationVersion</f>
        <v>Service Provider Development Grant Application 22.1</v>
      </c>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129"/>
    </row>
    <row r="7" spans="1:43" s="2" customFormat="1" ht="15" customHeight="1" x14ac:dyDescent="0.3">
      <c r="A7" s="127"/>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129"/>
    </row>
    <row r="8" spans="1:43" s="2" customFormat="1" ht="15" customHeight="1" x14ac:dyDescent="0.3">
      <c r="A8" s="130"/>
      <c r="B8" s="235" t="s">
        <v>237</v>
      </c>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129"/>
    </row>
    <row r="9" spans="1:43" s="2" customFormat="1" ht="6" customHeight="1" x14ac:dyDescent="0.3">
      <c r="A9" s="130"/>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29"/>
    </row>
    <row r="10" spans="1:43" s="2" customFormat="1" ht="14.15" x14ac:dyDescent="0.3">
      <c r="A10" s="130"/>
      <c r="B10" s="233" t="s">
        <v>68</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129"/>
    </row>
    <row r="11" spans="1:43" s="2" customFormat="1" ht="15" customHeight="1" x14ac:dyDescent="0.3">
      <c r="A11" s="130"/>
      <c r="B11" s="232" t="s">
        <v>49</v>
      </c>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129"/>
    </row>
    <row r="12" spans="1:43" s="2" customFormat="1" ht="15" customHeight="1" x14ac:dyDescent="0.3">
      <c r="A12" s="130"/>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129"/>
    </row>
    <row r="13" spans="1:43" s="2" customFormat="1" ht="15" customHeight="1" x14ac:dyDescent="0.3">
      <c r="A13" s="130"/>
      <c r="B13" s="232"/>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129"/>
    </row>
    <row r="14" spans="1:43" s="2" customFormat="1" ht="14.15" x14ac:dyDescent="0.3">
      <c r="A14" s="130"/>
      <c r="B14" s="234" t="s">
        <v>27</v>
      </c>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129"/>
    </row>
    <row r="15" spans="1:43" s="2" customFormat="1" ht="14.15" x14ac:dyDescent="0.3">
      <c r="A15" s="130"/>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29"/>
    </row>
    <row r="16" spans="1:43" s="2" customFormat="1" ht="14.15" x14ac:dyDescent="0.3">
      <c r="A16" s="130"/>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29"/>
    </row>
    <row r="17" spans="1:43" s="2" customFormat="1" ht="14.15" x14ac:dyDescent="0.3">
      <c r="A17" s="130"/>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29"/>
    </row>
    <row r="18" spans="1:43" s="2" customFormat="1" ht="14.15" x14ac:dyDescent="0.3">
      <c r="A18" s="130"/>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29"/>
    </row>
    <row r="19" spans="1:43" s="2" customFormat="1" ht="14.15" x14ac:dyDescent="0.3">
      <c r="A19" s="130"/>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29"/>
    </row>
    <row r="20" spans="1:43" s="2" customFormat="1" ht="14.15" x14ac:dyDescent="0.3">
      <c r="A20" s="130"/>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29"/>
    </row>
    <row r="21" spans="1:43" s="2" customFormat="1" ht="14.15" x14ac:dyDescent="0.3">
      <c r="A21" s="130"/>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29"/>
    </row>
    <row r="22" spans="1:43" s="2" customFormat="1" ht="14.15" x14ac:dyDescent="0.3">
      <c r="A22" s="130"/>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29"/>
    </row>
    <row r="23" spans="1:43" s="2" customFormat="1" ht="14.15" x14ac:dyDescent="0.3">
      <c r="A23" s="130"/>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29"/>
    </row>
    <row r="24" spans="1:43" s="2" customFormat="1" ht="14.15" x14ac:dyDescent="0.3">
      <c r="A24" s="130"/>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29"/>
    </row>
    <row r="25" spans="1:43" s="2" customFormat="1" ht="14.15" x14ac:dyDescent="0.3">
      <c r="A25" s="130"/>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29"/>
    </row>
    <row r="26" spans="1:43" s="2" customFormat="1" ht="14.15" x14ac:dyDescent="0.3">
      <c r="A26" s="130"/>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29"/>
    </row>
    <row r="27" spans="1:43" s="2" customFormat="1" ht="14.15" x14ac:dyDescent="0.3">
      <c r="A27" s="130"/>
      <c r="B27" s="189"/>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c r="AN27" s="189"/>
      <c r="AO27" s="189"/>
      <c r="AP27" s="189"/>
      <c r="AQ27" s="129"/>
    </row>
    <row r="28" spans="1:43" s="2" customFormat="1" ht="14.15" x14ac:dyDescent="0.3">
      <c r="A28" s="130"/>
      <c r="B28" s="189"/>
      <c r="C28" s="189"/>
      <c r="D28" s="189"/>
      <c r="E28" s="189"/>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89"/>
      <c r="AM28" s="189"/>
      <c r="AN28" s="189"/>
      <c r="AO28" s="189"/>
      <c r="AP28" s="189"/>
      <c r="AQ28" s="129"/>
    </row>
    <row r="29" spans="1:43" s="2" customFormat="1" ht="9.4499999999999993" customHeight="1" x14ac:dyDescent="0.3">
      <c r="A29" s="130"/>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29"/>
    </row>
    <row r="30" spans="1:43" s="2" customFormat="1" ht="14.15" x14ac:dyDescent="0.3">
      <c r="A30" s="130"/>
      <c r="B30" s="189"/>
      <c r="C30" s="189"/>
      <c r="D30" s="248" t="s">
        <v>231</v>
      </c>
      <c r="E30" s="249"/>
      <c r="F30" s="249"/>
      <c r="G30" s="249"/>
      <c r="H30" s="249"/>
      <c r="I30" s="249"/>
      <c r="J30" s="249"/>
      <c r="K30" s="249"/>
      <c r="L30" s="249"/>
      <c r="M30" s="249"/>
      <c r="N30" s="249"/>
      <c r="O30" s="249"/>
      <c r="P30" s="249"/>
      <c r="Q30" s="249"/>
      <c r="R30" s="250"/>
      <c r="S30" s="249" t="s">
        <v>235</v>
      </c>
      <c r="T30" s="249"/>
      <c r="U30" s="249"/>
      <c r="V30" s="249"/>
      <c r="W30" s="249"/>
      <c r="X30" s="249"/>
      <c r="Y30" s="249"/>
      <c r="Z30" s="249"/>
      <c r="AA30" s="249"/>
      <c r="AB30" s="249"/>
      <c r="AC30" s="249"/>
      <c r="AD30" s="249"/>
      <c r="AE30" s="249"/>
      <c r="AF30" s="249"/>
      <c r="AG30" s="249"/>
      <c r="AH30" s="250"/>
      <c r="AI30" s="189"/>
      <c r="AJ30" s="132"/>
      <c r="AK30" s="132"/>
      <c r="AL30" s="132"/>
      <c r="AM30" s="132"/>
      <c r="AN30" s="132"/>
      <c r="AO30" s="132"/>
      <c r="AP30" s="132"/>
      <c r="AQ30" s="129"/>
    </row>
    <row r="31" spans="1:43" s="2" customFormat="1" ht="14.15" x14ac:dyDescent="0.3">
      <c r="A31" s="130"/>
      <c r="B31" s="189"/>
      <c r="C31" s="189"/>
      <c r="D31" s="237" t="s">
        <v>232</v>
      </c>
      <c r="E31" s="238"/>
      <c r="F31" s="238"/>
      <c r="G31" s="238"/>
      <c r="H31" s="238"/>
      <c r="I31" s="238"/>
      <c r="J31" s="238"/>
      <c r="K31" s="238"/>
      <c r="L31" s="238"/>
      <c r="M31" s="238"/>
      <c r="N31" s="238"/>
      <c r="O31" s="241">
        <v>1000</v>
      </c>
      <c r="P31" s="241"/>
      <c r="Q31" s="241"/>
      <c r="R31" s="242"/>
      <c r="S31" s="237" t="s">
        <v>232</v>
      </c>
      <c r="T31" s="238"/>
      <c r="U31" s="238"/>
      <c r="V31" s="238"/>
      <c r="W31" s="238"/>
      <c r="X31" s="238"/>
      <c r="Y31" s="238"/>
      <c r="Z31" s="238"/>
      <c r="AA31" s="238"/>
      <c r="AB31" s="238"/>
      <c r="AC31" s="238"/>
      <c r="AD31" s="241">
        <v>2000</v>
      </c>
      <c r="AE31" s="241"/>
      <c r="AF31" s="241"/>
      <c r="AG31" s="241"/>
      <c r="AH31" s="242"/>
      <c r="AI31" s="189"/>
      <c r="AJ31" s="132"/>
      <c r="AK31" s="132"/>
      <c r="AL31" s="132"/>
      <c r="AM31" s="132"/>
      <c r="AN31" s="132"/>
      <c r="AO31" s="132"/>
      <c r="AP31" s="132"/>
      <c r="AQ31" s="129"/>
    </row>
    <row r="32" spans="1:43" s="2" customFormat="1" ht="14.15" x14ac:dyDescent="0.3">
      <c r="A32" s="130"/>
      <c r="B32" s="189"/>
      <c r="C32" s="189"/>
      <c r="D32" s="251" t="s">
        <v>233</v>
      </c>
      <c r="E32" s="252"/>
      <c r="F32" s="252"/>
      <c r="G32" s="252"/>
      <c r="H32" s="252"/>
      <c r="I32" s="252"/>
      <c r="J32" s="252"/>
      <c r="K32" s="252"/>
      <c r="L32" s="252"/>
      <c r="M32" s="252"/>
      <c r="N32" s="252"/>
      <c r="O32" s="243">
        <v>0.3</v>
      </c>
      <c r="P32" s="244"/>
      <c r="Q32" s="244"/>
      <c r="R32" s="245"/>
      <c r="S32" s="251" t="s">
        <v>233</v>
      </c>
      <c r="T32" s="252"/>
      <c r="U32" s="252"/>
      <c r="V32" s="252"/>
      <c r="W32" s="252"/>
      <c r="X32" s="252"/>
      <c r="Y32" s="252"/>
      <c r="Z32" s="252"/>
      <c r="AA32" s="252"/>
      <c r="AB32" s="252"/>
      <c r="AC32" s="252"/>
      <c r="AD32" s="243">
        <v>0.6</v>
      </c>
      <c r="AE32" s="244"/>
      <c r="AF32" s="244"/>
      <c r="AG32" s="244"/>
      <c r="AH32" s="245"/>
      <c r="AI32" s="189"/>
      <c r="AJ32" s="132"/>
      <c r="AK32" s="132"/>
      <c r="AL32" s="132"/>
      <c r="AM32" s="132"/>
      <c r="AN32" s="132"/>
      <c r="AO32" s="132"/>
      <c r="AP32" s="132"/>
      <c r="AQ32" s="129"/>
    </row>
    <row r="33" spans="1:43" s="2" customFormat="1" ht="14.15" x14ac:dyDescent="0.3">
      <c r="A33" s="130"/>
      <c r="B33" s="189"/>
      <c r="C33" s="189"/>
      <c r="D33" s="239" t="s">
        <v>234</v>
      </c>
      <c r="E33" s="240"/>
      <c r="F33" s="240"/>
      <c r="G33" s="240"/>
      <c r="H33" s="240"/>
      <c r="I33" s="240"/>
      <c r="J33" s="240"/>
      <c r="K33" s="240"/>
      <c r="L33" s="240"/>
      <c r="M33" s="240"/>
      <c r="N33" s="240"/>
      <c r="O33" s="246">
        <v>75</v>
      </c>
      <c r="P33" s="246"/>
      <c r="Q33" s="246"/>
      <c r="R33" s="247"/>
      <c r="S33" s="240" t="s">
        <v>234</v>
      </c>
      <c r="T33" s="240"/>
      <c r="U33" s="240"/>
      <c r="V33" s="240"/>
      <c r="W33" s="240"/>
      <c r="X33" s="240"/>
      <c r="Y33" s="240"/>
      <c r="Z33" s="240"/>
      <c r="AA33" s="240"/>
      <c r="AB33" s="240"/>
      <c r="AC33" s="240"/>
      <c r="AD33" s="246">
        <v>75</v>
      </c>
      <c r="AE33" s="246"/>
      <c r="AF33" s="246"/>
      <c r="AG33" s="246"/>
      <c r="AH33" s="247"/>
      <c r="AI33" s="189"/>
      <c r="AJ33" s="132"/>
      <c r="AK33" s="132"/>
      <c r="AL33" s="132"/>
      <c r="AM33" s="132"/>
      <c r="AN33" s="132"/>
      <c r="AO33" s="132"/>
      <c r="AP33" s="132"/>
      <c r="AQ33" s="129"/>
    </row>
    <row r="34" spans="1:43" s="2" customFormat="1" ht="14.15" x14ac:dyDescent="0.3">
      <c r="A34" s="130"/>
      <c r="B34" s="189"/>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32"/>
      <c r="AK34" s="132"/>
      <c r="AL34" s="132"/>
      <c r="AM34" s="132"/>
      <c r="AN34" s="132"/>
      <c r="AO34" s="132"/>
      <c r="AP34" s="132"/>
      <c r="AQ34" s="129"/>
    </row>
    <row r="35" spans="1:43" s="2" customFormat="1" ht="14.15" x14ac:dyDescent="0.3">
      <c r="A35" s="130"/>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32"/>
      <c r="AK35" s="132"/>
      <c r="AL35" s="132"/>
      <c r="AM35" s="132"/>
      <c r="AN35" s="132"/>
      <c r="AO35" s="132"/>
      <c r="AP35" s="132"/>
      <c r="AQ35" s="129"/>
    </row>
    <row r="36" spans="1:43" s="2" customFormat="1" ht="14.15" x14ac:dyDescent="0.3">
      <c r="A36" s="130"/>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29"/>
    </row>
    <row r="37" spans="1:43" s="2" customFormat="1" ht="14.15" x14ac:dyDescent="0.3">
      <c r="A37" s="130"/>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29"/>
    </row>
    <row r="38" spans="1:43" s="2" customFormat="1" ht="14.15" x14ac:dyDescent="0.3">
      <c r="A38" s="133"/>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29"/>
    </row>
    <row r="39" spans="1:43" s="2" customFormat="1" ht="14.15" x14ac:dyDescent="0.3">
      <c r="A39" s="133"/>
      <c r="B39" s="236"/>
      <c r="C39" s="236"/>
      <c r="D39" s="236"/>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129"/>
    </row>
    <row r="40" spans="1:43" s="2" customFormat="1" x14ac:dyDescent="0.3">
      <c r="A40" s="133"/>
      <c r="B40" s="229"/>
      <c r="C40" s="229"/>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129"/>
    </row>
    <row r="41" spans="1:43" s="2" customFormat="1" ht="14.15" x14ac:dyDescent="0.3">
      <c r="A41" s="130"/>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29"/>
    </row>
    <row r="42" spans="1:43" ht="12.75" customHeight="1" x14ac:dyDescent="0.3">
      <c r="A42" s="130"/>
      <c r="B42" s="230" t="s">
        <v>5</v>
      </c>
      <c r="C42" s="230"/>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129"/>
    </row>
    <row r="43" spans="1:43" x14ac:dyDescent="0.3">
      <c r="A43" s="130"/>
      <c r="B43" s="229" t="s">
        <v>47</v>
      </c>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129"/>
    </row>
    <row r="44" spans="1:43" ht="36" customHeight="1" x14ac:dyDescent="0.3">
      <c r="A44" s="130"/>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29"/>
    </row>
    <row r="45" spans="1:43" x14ac:dyDescent="0.3"/>
    <row r="46" spans="1:43" x14ac:dyDescent="0.3"/>
    <row r="47" spans="1:43" x14ac:dyDescent="0.3"/>
    <row r="48" spans="1:43" x14ac:dyDescent="0.3"/>
    <row r="54" x14ac:dyDescent="0.3"/>
    <row r="55" x14ac:dyDescent="0.3"/>
    <row r="56" x14ac:dyDescent="0.3"/>
    <row r="57" x14ac:dyDescent="0.3"/>
    <row r="58" x14ac:dyDescent="0.3"/>
    <row r="59" x14ac:dyDescent="0.3"/>
    <row r="60" x14ac:dyDescent="0.3"/>
    <row r="79" x14ac:dyDescent="0.3"/>
    <row r="80" x14ac:dyDescent="0.3"/>
    <row r="86" x14ac:dyDescent="0.3"/>
    <row r="87" x14ac:dyDescent="0.3"/>
  </sheetData>
  <sheetProtection algorithmName="SHA-512" hashValue="7hMImUaT66toXa15znxDh+KkYZ+BL2SDcZT0eQzvRm51wtQgzgPZ0LiP2gTjYLiiBG9YS/sfng5lu9yxrE5wgg==" saltValue="L5Ett0xfQi9B6O+NhOZ7VQ==" spinCount="100000" sheet="1" formatCells="0"/>
  <mergeCells count="24">
    <mergeCell ref="D30:R30"/>
    <mergeCell ref="S31:AC31"/>
    <mergeCell ref="D32:N32"/>
    <mergeCell ref="S32:AC32"/>
    <mergeCell ref="S33:AC33"/>
    <mergeCell ref="S30:AH30"/>
    <mergeCell ref="AD31:AH31"/>
    <mergeCell ref="AD32:AH32"/>
    <mergeCell ref="AD33:AH33"/>
    <mergeCell ref="B43:AP43"/>
    <mergeCell ref="B42:AP42"/>
    <mergeCell ref="B6:AP6"/>
    <mergeCell ref="B11:AP13"/>
    <mergeCell ref="B10:AP10"/>
    <mergeCell ref="B14:AP14"/>
    <mergeCell ref="B8:AP8"/>
    <mergeCell ref="B7:AP7"/>
    <mergeCell ref="B39:AP39"/>
    <mergeCell ref="B40:AP40"/>
    <mergeCell ref="D31:N31"/>
    <mergeCell ref="D33:N33"/>
    <mergeCell ref="O31:R31"/>
    <mergeCell ref="O32:R32"/>
    <mergeCell ref="O33:R33"/>
  </mergeCells>
  <pageMargins left="0.5" right="0.5" top="0.5" bottom="0.5" header="0" footer="0"/>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C42FD-5DEF-4293-AD92-B6F8A0354651}">
  <sheetPr>
    <pageSetUpPr autoPageBreaks="0" fitToPage="1"/>
  </sheetPr>
  <dimension ref="A1:XFC34"/>
  <sheetViews>
    <sheetView showGridLines="0" showRowColHeaders="0" zoomScaleNormal="100" zoomScaleSheetLayoutView="90" zoomScalePageLayoutView="85" workbookViewId="0">
      <selection activeCell="H30" sqref="H30"/>
    </sheetView>
  </sheetViews>
  <sheetFormatPr defaultColWidth="0" defaultRowHeight="13.2" customHeight="1" zeroHeight="1" x14ac:dyDescent="0.3"/>
  <cols>
    <col min="1" max="1" width="4.69140625" style="5" customWidth="1"/>
    <col min="2" max="2" width="17" style="5" customWidth="1"/>
    <col min="3" max="3" width="11.4609375" style="5" customWidth="1"/>
    <col min="4" max="4" width="13.23046875" style="5" customWidth="1"/>
    <col min="5" max="5" width="9.23046875" style="5" customWidth="1"/>
    <col min="6" max="6" width="25.84375" style="5" customWidth="1"/>
    <col min="7" max="7" width="18.4609375" style="5" customWidth="1"/>
    <col min="8" max="8" width="13.4609375" style="5" customWidth="1"/>
    <col min="9" max="9" width="5.3046875" style="5" customWidth="1"/>
    <col min="10" max="16383" width="8.84375" style="5" hidden="1"/>
    <col min="16384" max="16384" width="9.07421875" style="5" hidden="1"/>
  </cols>
  <sheetData>
    <row r="1" spans="2:8" ht="36" customHeight="1" x14ac:dyDescent="0.3"/>
    <row r="2" spans="2:8" ht="15" customHeight="1" x14ac:dyDescent="0.3">
      <c r="F2" s="40" t="s">
        <v>18</v>
      </c>
      <c r="G2" s="253" t="str">
        <f>IF('Training reimbursement'!C11&amp;'Marketing reimbursement'!C11="","",IF('Training reimbursement'!C11="",'Marketing reimbursement'!C11,'Training reimbursement'!C11))</f>
        <v/>
      </c>
      <c r="H2" s="253"/>
    </row>
    <row r="3" spans="2:8" ht="6" customHeight="1" x14ac:dyDescent="0.3">
      <c r="F3" s="40"/>
      <c r="G3" s="7"/>
      <c r="H3" s="7"/>
    </row>
    <row r="4" spans="2:8" ht="15" customHeight="1" x14ac:dyDescent="0.3">
      <c r="F4" s="40" t="s">
        <v>19</v>
      </c>
      <c r="G4" s="253" t="str">
        <f>IF(Inputs!C22="","not preapproved",Inputs!C22)</f>
        <v>not preapproved</v>
      </c>
      <c r="H4" s="253"/>
    </row>
    <row r="5" spans="2:8" ht="6" customHeight="1" x14ac:dyDescent="0.3">
      <c r="F5" s="41"/>
      <c r="G5" s="39"/>
      <c r="H5" s="39"/>
    </row>
    <row r="6" spans="2:8" ht="15" customHeight="1" x14ac:dyDescent="0.3">
      <c r="B6" s="188" t="str">
        <f>ApplicationName&amp;" "&amp;ApplicationVersion</f>
        <v>Service Provider Development Grant Application 22.1</v>
      </c>
      <c r="C6" s="49"/>
      <c r="D6" s="49"/>
      <c r="E6" s="45"/>
      <c r="F6" s="137" t="s">
        <v>82</v>
      </c>
      <c r="G6" s="259" t="str">
        <f>IF(Inputs!C21="not preapproved","not preapproved",Inputs!C21)</f>
        <v>not preapproved</v>
      </c>
      <c r="H6" s="260"/>
    </row>
    <row r="7" spans="2:8" ht="31.5" customHeight="1" x14ac:dyDescent="0.3">
      <c r="B7" s="254" t="s">
        <v>85</v>
      </c>
      <c r="C7" s="254"/>
      <c r="D7" s="254"/>
      <c r="E7" s="254"/>
      <c r="F7" s="254"/>
      <c r="G7" s="254"/>
      <c r="H7" s="254"/>
    </row>
    <row r="8" spans="2:8" ht="58.85" customHeight="1" x14ac:dyDescent="0.3">
      <c r="B8" s="255" t="s">
        <v>226</v>
      </c>
      <c r="C8" s="255"/>
      <c r="D8" s="255"/>
      <c r="E8" s="255"/>
      <c r="F8" s="255"/>
      <c r="G8" s="255"/>
      <c r="H8" s="255"/>
    </row>
    <row r="9" spans="2:8" ht="7.1" customHeight="1" x14ac:dyDescent="0.3">
      <c r="B9" s="42"/>
      <c r="C9" s="42"/>
      <c r="D9" s="42"/>
      <c r="E9" s="42"/>
      <c r="F9" s="42"/>
      <c r="G9" s="42"/>
      <c r="H9" s="42"/>
    </row>
    <row r="10" spans="2:8" ht="17.25" customHeight="1" x14ac:dyDescent="0.3">
      <c r="B10" s="46" t="s">
        <v>80</v>
      </c>
      <c r="C10" s="47"/>
      <c r="D10" s="47"/>
      <c r="E10" s="47"/>
      <c r="F10" s="47"/>
      <c r="G10" s="47"/>
      <c r="H10" s="48"/>
    </row>
    <row r="11" spans="2:8" ht="22.5" customHeight="1" x14ac:dyDescent="0.3">
      <c r="B11" s="43" t="s">
        <v>83</v>
      </c>
      <c r="C11" s="261"/>
      <c r="D11" s="262"/>
      <c r="E11" s="263"/>
      <c r="F11" s="37" t="s">
        <v>236</v>
      </c>
      <c r="G11" s="261"/>
      <c r="H11" s="263"/>
    </row>
    <row r="12" spans="2:8" ht="22.5" customHeight="1" x14ac:dyDescent="0.3">
      <c r="B12" s="43" t="s">
        <v>6</v>
      </c>
      <c r="C12" s="261"/>
      <c r="D12" s="262"/>
      <c r="E12" s="263"/>
      <c r="F12" s="36" t="s">
        <v>21</v>
      </c>
      <c r="G12" s="261"/>
      <c r="H12" s="263"/>
    </row>
    <row r="13" spans="2:8" ht="22.5" customHeight="1" x14ac:dyDescent="0.3">
      <c r="B13" s="43" t="s">
        <v>4</v>
      </c>
      <c r="C13" s="261"/>
      <c r="D13" s="262"/>
      <c r="E13" s="263"/>
      <c r="F13" s="36" t="s">
        <v>43</v>
      </c>
      <c r="G13" s="261"/>
      <c r="H13" s="263"/>
    </row>
    <row r="14" spans="2:8" ht="22.5" customHeight="1" x14ac:dyDescent="0.3">
      <c r="B14" s="43" t="s">
        <v>42</v>
      </c>
      <c r="C14" s="261"/>
      <c r="D14" s="262"/>
      <c r="E14" s="263"/>
      <c r="F14" s="36" t="s">
        <v>44</v>
      </c>
      <c r="G14" s="261"/>
      <c r="H14" s="263"/>
    </row>
    <row r="15" spans="2:8" ht="12" customHeight="1" x14ac:dyDescent="0.3">
      <c r="B15" s="42"/>
      <c r="C15" s="42"/>
      <c r="D15" s="42"/>
      <c r="E15" s="42"/>
      <c r="F15" s="42"/>
      <c r="G15" s="42"/>
      <c r="H15" s="42"/>
    </row>
    <row r="16" spans="2:8" ht="17.25" customHeight="1" x14ac:dyDescent="0.3">
      <c r="B16" s="256" t="s">
        <v>122</v>
      </c>
      <c r="C16" s="257"/>
      <c r="D16" s="257"/>
      <c r="E16" s="257"/>
      <c r="F16" s="257"/>
      <c r="G16" s="257"/>
      <c r="H16" s="258"/>
    </row>
    <row r="17" spans="2:8" ht="22.5" customHeight="1" x14ac:dyDescent="0.3">
      <c r="B17" s="43" t="s">
        <v>54</v>
      </c>
      <c r="C17" s="261"/>
      <c r="D17" s="262"/>
      <c r="E17" s="263"/>
      <c r="F17" s="37" t="s">
        <v>69</v>
      </c>
      <c r="G17" s="287"/>
      <c r="H17" s="288"/>
    </row>
    <row r="18" spans="2:8" ht="22.5" customHeight="1" x14ac:dyDescent="0.3">
      <c r="B18" s="291" t="s">
        <v>53</v>
      </c>
      <c r="C18" s="292"/>
      <c r="D18" s="282"/>
      <c r="E18" s="283"/>
      <c r="F18" s="50" t="s">
        <v>88</v>
      </c>
      <c r="G18" s="289"/>
      <c r="H18" s="290"/>
    </row>
    <row r="19" spans="2:8" ht="22.5" customHeight="1" x14ac:dyDescent="0.3">
      <c r="B19" s="291" t="s">
        <v>84</v>
      </c>
      <c r="C19" s="292"/>
      <c r="D19" s="300"/>
      <c r="E19" s="301"/>
      <c r="F19" s="50" t="s">
        <v>86</v>
      </c>
      <c r="G19" s="289"/>
      <c r="H19" s="290"/>
    </row>
    <row r="20" spans="2:8" ht="22.5" customHeight="1" x14ac:dyDescent="0.3">
      <c r="B20" s="281" t="s">
        <v>229</v>
      </c>
      <c r="C20" s="281"/>
      <c r="D20" s="272" t="str">
        <f>IF(D19="","",IF(D19&lt;=75,"Under Grant Minimum",MIN(D19*Lookups!G22,Lookups!E22)))</f>
        <v/>
      </c>
      <c r="E20" s="272"/>
      <c r="F20" s="36" t="s">
        <v>230</v>
      </c>
      <c r="G20" s="273" t="str">
        <f>IF(D19="","",IF(D19&lt;=75,"Under Grant Minimum",MIN(D19*Lookups!G21,Lookups!E21)))</f>
        <v/>
      </c>
      <c r="H20" s="274"/>
    </row>
    <row r="21" spans="2:8" ht="22.5" customHeight="1" x14ac:dyDescent="0.3">
      <c r="B21" s="291" t="s">
        <v>87</v>
      </c>
      <c r="C21" s="293"/>
      <c r="D21" s="293"/>
      <c r="E21" s="293"/>
      <c r="F21" s="293"/>
      <c r="G21" s="293"/>
      <c r="H21" s="292"/>
    </row>
    <row r="22" spans="2:8" ht="48" customHeight="1" x14ac:dyDescent="0.3">
      <c r="B22" s="193"/>
      <c r="C22" s="193"/>
      <c r="D22" s="193"/>
      <c r="E22" s="193"/>
      <c r="F22" s="193"/>
      <c r="G22" s="193"/>
      <c r="H22" s="193"/>
    </row>
    <row r="23" spans="2:8" ht="22.5" customHeight="1" x14ac:dyDescent="0.3">
      <c r="B23" s="294" t="s">
        <v>89</v>
      </c>
      <c r="C23" s="295"/>
      <c r="D23" s="295"/>
      <c r="E23" s="295"/>
      <c r="F23" s="295"/>
      <c r="G23" s="295"/>
      <c r="H23" s="296"/>
    </row>
    <row r="24" spans="2:8" ht="48" customHeight="1" x14ac:dyDescent="0.3">
      <c r="B24" s="193"/>
      <c r="C24" s="193"/>
      <c r="D24" s="193"/>
      <c r="E24" s="193"/>
      <c r="F24" s="193"/>
      <c r="G24" s="193"/>
      <c r="H24" s="193"/>
    </row>
    <row r="25" spans="2:8" ht="26.4" customHeight="1" x14ac:dyDescent="0.3">
      <c r="B25" s="291" t="s">
        <v>228</v>
      </c>
      <c r="C25" s="293"/>
      <c r="D25" s="293"/>
      <c r="E25" s="293"/>
      <c r="F25" s="292"/>
      <c r="G25" s="284" t="s">
        <v>95</v>
      </c>
      <c r="H25" s="284"/>
    </row>
    <row r="26" spans="2:8" ht="48" customHeight="1" x14ac:dyDescent="0.3">
      <c r="B26" s="297"/>
      <c r="C26" s="298"/>
      <c r="D26" s="298"/>
      <c r="E26" s="298"/>
      <c r="F26" s="299"/>
      <c r="G26" s="285"/>
      <c r="H26" s="286"/>
    </row>
    <row r="27" spans="2:8" ht="12" customHeight="1" x14ac:dyDescent="0.3">
      <c r="B27" s="52"/>
      <c r="C27" s="53"/>
      <c r="D27" s="53"/>
      <c r="E27" s="53"/>
      <c r="F27" s="53"/>
      <c r="G27" s="53"/>
      <c r="H27" s="53"/>
    </row>
    <row r="28" spans="2:8" ht="13.2" customHeight="1" x14ac:dyDescent="0.3">
      <c r="B28" s="275" t="s">
        <v>144</v>
      </c>
      <c r="C28" s="276"/>
      <c r="D28" s="276"/>
      <c r="E28" s="276"/>
      <c r="F28" s="277"/>
    </row>
    <row r="29" spans="2:8" ht="13.2" customHeight="1" x14ac:dyDescent="0.3">
      <c r="B29" s="278" t="s">
        <v>90</v>
      </c>
      <c r="C29" s="279"/>
      <c r="D29" s="279"/>
      <c r="E29" s="279"/>
      <c r="F29" s="280"/>
      <c r="G29" s="54"/>
    </row>
    <row r="30" spans="2:8" ht="48" customHeight="1" x14ac:dyDescent="0.3">
      <c r="B30" s="264" t="s">
        <v>55</v>
      </c>
      <c r="C30" s="265"/>
      <c r="D30" s="268" t="s">
        <v>123</v>
      </c>
      <c r="E30" s="269"/>
      <c r="F30" s="270"/>
    </row>
    <row r="31" spans="2:8" ht="48" customHeight="1" x14ac:dyDescent="0.3">
      <c r="B31" s="266" t="s">
        <v>56</v>
      </c>
      <c r="C31" s="267"/>
      <c r="D31" s="266" t="s">
        <v>57</v>
      </c>
      <c r="E31" s="271"/>
      <c r="F31" s="267"/>
    </row>
    <row r="32" spans="2:8" ht="27.65" customHeight="1" x14ac:dyDescent="0.3">
      <c r="B32" s="268" t="s">
        <v>145</v>
      </c>
      <c r="C32" s="269"/>
      <c r="D32" s="269"/>
      <c r="E32" s="269"/>
      <c r="F32" s="270"/>
    </row>
    <row r="33" spans="3:7" ht="13.2" customHeight="1" x14ac:dyDescent="0.3">
      <c r="C33" s="54"/>
      <c r="D33" s="54"/>
      <c r="F33" s="54"/>
      <c r="G33" s="54"/>
    </row>
    <row r="34" spans="3:7" ht="13.2" customHeight="1" x14ac:dyDescent="0.3">
      <c r="C34" s="54"/>
      <c r="D34" s="54"/>
      <c r="F34" s="54"/>
      <c r="G34" s="54"/>
    </row>
  </sheetData>
  <sheetProtection algorithmName="SHA-512" hashValue="ArUYDfEo7PZ2QcsrH/ziPawT/OsaHsME6gHJzSiQSfaNVABh5goT+Y0JLl5LM/3ucxjHrXmGsHnA4l9Gx4O7QQ==" saltValue="aNk6lLjkdRHFTdi8kyaHvA==" spinCount="100000" sheet="1" formatCells="0"/>
  <protectedRanges>
    <protectedRange sqref="G12:H14 C12:E14" name="Customer Info_3"/>
  </protectedRanges>
  <mergeCells count="40">
    <mergeCell ref="C17:E17"/>
    <mergeCell ref="D18:E18"/>
    <mergeCell ref="G25:H25"/>
    <mergeCell ref="G26:H26"/>
    <mergeCell ref="G17:H17"/>
    <mergeCell ref="G18:H18"/>
    <mergeCell ref="B18:C18"/>
    <mergeCell ref="B19:C19"/>
    <mergeCell ref="G19:H19"/>
    <mergeCell ref="B21:H21"/>
    <mergeCell ref="B23:H23"/>
    <mergeCell ref="B22:H22"/>
    <mergeCell ref="B24:H24"/>
    <mergeCell ref="B26:F26"/>
    <mergeCell ref="B25:F25"/>
    <mergeCell ref="D19:E19"/>
    <mergeCell ref="D20:E20"/>
    <mergeCell ref="G20:H20"/>
    <mergeCell ref="B28:F28"/>
    <mergeCell ref="B29:F29"/>
    <mergeCell ref="B20:C20"/>
    <mergeCell ref="B30:C30"/>
    <mergeCell ref="B31:C31"/>
    <mergeCell ref="B32:F32"/>
    <mergeCell ref="D31:F31"/>
    <mergeCell ref="D30:F30"/>
    <mergeCell ref="G2:H2"/>
    <mergeCell ref="G4:H4"/>
    <mergeCell ref="B7:H7"/>
    <mergeCell ref="B8:H8"/>
    <mergeCell ref="B16:H16"/>
    <mergeCell ref="G6:H6"/>
    <mergeCell ref="C11:E11"/>
    <mergeCell ref="C12:E12"/>
    <mergeCell ref="C13:E13"/>
    <mergeCell ref="C14:E14"/>
    <mergeCell ref="G11:H11"/>
    <mergeCell ref="G12:H12"/>
    <mergeCell ref="G13:H13"/>
    <mergeCell ref="G14:H14"/>
  </mergeCells>
  <phoneticPr fontId="28" type="noConversion"/>
  <dataValidations xWindow="219" yWindow="553" count="20">
    <dataValidation allowBlank="1" showInputMessage="1" sqref="B31 D31" xr:uid="{15FC2B34-EED8-4BD8-B1F8-5F3B0F749592}"/>
    <dataValidation allowBlank="1" showInputMessage="1" prompt="Enter the estimated completion date of the training or event." sqref="G19" xr:uid="{3EBC4DBE-C5EE-47B0-A00D-30BC05A2C088}"/>
    <dataValidation allowBlank="1" showInputMessage="1" prompt="Enter the company's legal name here (as shown on the participant's W-9)." sqref="G11" xr:uid="{F45EB443-940D-4D94-B202-24119FDFD326}"/>
    <dataValidation allowBlank="1" showInputMessage="1" prompt="Mailing address of the business listed above.  This is where the reimbursement check will be sent." sqref="C13:C14" xr:uid="{A5FCC0C4-446E-4B8E-9AEF-E2779DFA621C}"/>
    <dataValidation allowBlank="1" showInputMessage="1" prompt="Who should we contact with any questions about the business, or the project?" sqref="C12" xr:uid="{914FA2F2-FEAA-46F7-A87A-4B3DB412ACCF}"/>
    <dataValidation allowBlank="1" showInputMessage="1" prompt="List the service provider's business name or large customer business name participating in the grant program." sqref="C11" xr:uid="{5322E8AF-6DA6-42BD-B3E2-62BFC35FA72C}"/>
    <dataValidation allowBlank="1" showInputMessage="1" prompt="Job title of Contact Person (e.g. owner, manager)" sqref="G12" xr:uid="{EA600A14-EFD8-41CB-BCD6-2D2302311933}"/>
    <dataValidation allowBlank="1" showInputMessage="1" showErrorMessage="1" prompt="Phone number of contact person" sqref="G13" xr:uid="{3BC42CD7-8EF4-4219-8146-9031EBBBEFEF}"/>
    <dataValidation allowBlank="1" showInputMessage="1" showErrorMessage="1" prompt="Email of contact person" sqref="G14" xr:uid="{2283D70B-6378-4225-9B9E-0413B572BB2A}"/>
    <dataValidation allowBlank="1" showInputMessage="1" prompt="Enter training or event title as seen at registration" sqref="C17" xr:uid="{0D816098-E8F5-4B8F-99CC-745BCA688FC2}"/>
    <dataValidation allowBlank="1" showInputMessage="1" showErrorMessage="1" prompt="How many employees from the participating business will be attending the training or event?" sqref="D18" xr:uid="{733CE21A-6115-4818-A7FB-60CDE4145E8E}"/>
    <dataValidation allowBlank="1" showInputMessage="1" showErrorMessage="1" prompt="Enter total training cost for all employees attending training (can include training, class materials, travel and related expenses)." sqref="D19" xr:uid="{85D5FC93-4E1B-4DA0-94E9-F7CFB05AB062}"/>
    <dataValidation allowBlank="1" showInputMessage="1" prompt="Enter estimated date for the start of the training or event" sqref="G18" xr:uid="{15B47501-9C80-4E0C-8E86-AD5BECEDFD3E}"/>
    <dataValidation allowBlank="1" showInputMessage="1" showErrorMessage="1" promptTitle="Accurate completion estimate" prompt="Grant funds will be reserved for no more than 45 days beyond the estimated completion date.  Participant shall notify Efficiency Works immediately if completion of the project is expected to be delayed beyond this time." sqref="F19" xr:uid="{5386C23E-59D8-4FEF-806F-B90B1E6F4321}"/>
    <dataValidation allowBlank="1" showInputMessage="1" showErrorMessage="1" promptTitle="Pre-approval required" prompt="Pre-approval is required for all trainings to ensure reimbursement funding is available for a given calendar year. Apply for pre-approval before training event has occurred." sqref="F18" xr:uid="{AB722EFD-9A86-459D-B53D-7291FBFD2C01}"/>
    <dataValidation allowBlank="1" showInputMessage="1" showErrorMessage="1" prompt="Describe the training course content (e.g. This 3-day online couse will cover lighting controls with an emphasis on DLC-networked controls)." sqref="B22:H22" xr:uid="{B00428CD-E861-4945-ADAD-6C9D41BC4F90}"/>
    <dataValidation allowBlank="1" showInputMessage="1" showErrorMessage="1" prompt="Enter the justification for this training (e.g. DLC networked lighting will allow our business to sell and install a complete controls system for our customers and increase energy savings for the Efficiency Works lighting rebate program)." sqref="B24:H24" xr:uid="{6235CD4B-5162-4531-87AD-19C875617459}"/>
    <dataValidation allowBlank="1" showInputMessage="1" showErrorMessage="1" prompt="List the names of the employees that will be participating in the training." sqref="B26" xr:uid="{9741BB66-D601-4FC7-8D91-2AB8033732D6}"/>
    <dataValidation allowBlank="1" showInputMessage="1" showErrorMessage="1" promptTitle="Training eligibility" prompt="Training and events must be relevant to Efficiency Works Business program offerings or technologies referenced within programs.  See table at the bottom of this page for examples of eligible trainings and events." sqref="B21:H21" xr:uid="{33A7E90D-C857-469A-BD8A-7253D52AFAD1}"/>
    <dataValidation allowBlank="1" showInputMessage="1" showErrorMessage="1" promptTitle="Reimbursement maximums" prompt="Annual per business:  _x000a_• Listed provider = $1,000_x000a_• Premium provider = $2,000_x000a_Percent of project cost:  _x000a_• Listed provider = 30%_x000a_• Premium provider = 60%" sqref="B19:C19" xr:uid="{4E2C05B2-28E3-4913-9D50-FA1DFFC7C58E}"/>
  </dataValidations>
  <pageMargins left="0.25" right="0.25" top="0.25" bottom="0.25" header="0" footer="0"/>
  <pageSetup scale="95" orientation="portrait" r:id="rId1"/>
  <headerFooter alignWithMargins="0"/>
  <drawing r:id="rId2"/>
  <extLst>
    <ext xmlns:x14="http://schemas.microsoft.com/office/spreadsheetml/2009/9/main" uri="{CCE6A557-97BC-4b89-ADB6-D9C93CAAB3DF}">
      <x14:dataValidations xmlns:xm="http://schemas.microsoft.com/office/excel/2006/main" xWindow="219" yWindow="553" count="2">
        <x14:dataValidation type="list" allowBlank="1" showInputMessage="1" showErrorMessage="1" prompt="Select yes or no from dropdown.  A continuing education credit, or CEU, is a unit of credit of participation in an accredited program designed for professionals with certificates or licenses to practice various professions." xr:uid="{BE50FA7C-1652-4F79-824B-60D93E76A122}">
          <x14:formula1>
            <xm:f>Lookups!$B$6:$B$7</xm:f>
          </x14:formula1>
          <xm:sqref>G26</xm:sqref>
        </x14:dataValidation>
        <x14:dataValidation type="list" allowBlank="1" showInputMessage="1" prompt="Select a training location from the dropdown." xr:uid="{A96F1BF6-6B17-40B8-BEC0-3C4EAFD40AFF}">
          <x14:formula1>
            <xm:f>Lookups!$B$8:$B$11</xm:f>
          </x14:formula1>
          <xm:sqref>G17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2A1D0-C4A3-4E72-AD9C-65152D55B367}">
  <sheetPr>
    <pageSetUpPr autoPageBreaks="0" fitToPage="1"/>
  </sheetPr>
  <dimension ref="A1:XFC34"/>
  <sheetViews>
    <sheetView showGridLines="0" showRowColHeaders="0" zoomScaleNormal="100" zoomScaleSheetLayoutView="90" zoomScalePageLayoutView="85" workbookViewId="0">
      <selection activeCell="F11" sqref="F11"/>
    </sheetView>
  </sheetViews>
  <sheetFormatPr defaultColWidth="0" defaultRowHeight="13.2" customHeight="1" zeroHeight="1" x14ac:dyDescent="0.3"/>
  <cols>
    <col min="1" max="1" width="3.4609375" style="5" customWidth="1"/>
    <col min="2" max="2" width="19.53515625" style="5" customWidth="1"/>
    <col min="3" max="3" width="9.765625" style="5" customWidth="1"/>
    <col min="4" max="4" width="12.53515625" style="5" customWidth="1"/>
    <col min="5" max="5" width="14.07421875" style="5" customWidth="1"/>
    <col min="6" max="6" width="26.53515625" style="5" customWidth="1"/>
    <col min="7" max="7" width="20.07421875" style="5" customWidth="1"/>
    <col min="8" max="8" width="15.3046875" style="5" customWidth="1"/>
    <col min="9" max="9" width="2.84375" style="5" customWidth="1"/>
    <col min="10" max="16383" width="8.84375" style="5" hidden="1"/>
    <col min="16384" max="16384" width="9.07421875" style="5" hidden="1"/>
  </cols>
  <sheetData>
    <row r="1" spans="2:8" ht="36" customHeight="1" x14ac:dyDescent="0.3"/>
    <row r="2" spans="2:8" ht="15" customHeight="1" x14ac:dyDescent="0.3">
      <c r="F2" s="40" t="s">
        <v>18</v>
      </c>
      <c r="G2" s="253" t="str">
        <f>IF('Training reimbursement'!C11&amp;'Marketing reimbursement'!C11="","",IF('Training reimbursement'!C11="",'Marketing reimbursement'!C11,'Training reimbursement'!C11))</f>
        <v/>
      </c>
      <c r="H2" s="253"/>
    </row>
    <row r="3" spans="2:8" ht="6" customHeight="1" x14ac:dyDescent="0.3">
      <c r="F3" s="40"/>
      <c r="G3" s="7"/>
      <c r="H3" s="7"/>
    </row>
    <row r="4" spans="2:8" ht="15" customHeight="1" x14ac:dyDescent="0.3">
      <c r="F4" s="40" t="s">
        <v>19</v>
      </c>
      <c r="G4" s="253" t="str">
        <f>IF(Inputs!C22="","not preapproved",Inputs!C22)</f>
        <v>not preapproved</v>
      </c>
      <c r="H4" s="253"/>
    </row>
    <row r="5" spans="2:8" ht="6" customHeight="1" x14ac:dyDescent="0.3">
      <c r="F5" s="41"/>
      <c r="G5" s="39"/>
      <c r="H5" s="39"/>
    </row>
    <row r="6" spans="2:8" ht="15" customHeight="1" x14ac:dyDescent="0.3">
      <c r="B6" s="49" t="str">
        <f>ApplicationName&amp;" "&amp;ApplicationVersion</f>
        <v>Service Provider Development Grant Application 22.1</v>
      </c>
      <c r="C6" s="49"/>
      <c r="D6" s="49"/>
      <c r="E6" s="45"/>
      <c r="F6" s="137" t="s">
        <v>82</v>
      </c>
      <c r="G6" s="259" t="str">
        <f>IF(Inputs!C21="not preapproved","not preapproved",Inputs!C21)</f>
        <v>not preapproved</v>
      </c>
      <c r="H6" s="260"/>
    </row>
    <row r="7" spans="2:8" ht="31.5" customHeight="1" x14ac:dyDescent="0.3">
      <c r="B7" s="254" t="s">
        <v>96</v>
      </c>
      <c r="C7" s="254"/>
      <c r="D7" s="254"/>
      <c r="E7" s="254"/>
      <c r="F7" s="254"/>
      <c r="G7" s="254"/>
      <c r="H7" s="254"/>
    </row>
    <row r="8" spans="2:8" ht="58.85" customHeight="1" x14ac:dyDescent="0.3">
      <c r="B8" s="255" t="s">
        <v>227</v>
      </c>
      <c r="C8" s="255"/>
      <c r="D8" s="255"/>
      <c r="E8" s="255"/>
      <c r="F8" s="255"/>
      <c r="G8" s="255"/>
      <c r="H8" s="255"/>
    </row>
    <row r="9" spans="2:8" ht="7.1" customHeight="1" x14ac:dyDescent="0.3">
      <c r="B9" s="42"/>
      <c r="C9" s="42"/>
      <c r="D9" s="42"/>
      <c r="E9" s="42"/>
      <c r="F9" s="42"/>
      <c r="G9" s="42"/>
      <c r="H9" s="42"/>
    </row>
    <row r="10" spans="2:8" ht="17.25" customHeight="1" x14ac:dyDescent="0.3">
      <c r="B10" s="256" t="s">
        <v>80</v>
      </c>
      <c r="C10" s="257"/>
      <c r="D10" s="257"/>
      <c r="E10" s="257"/>
      <c r="F10" s="257"/>
      <c r="G10" s="257"/>
      <c r="H10" s="258"/>
    </row>
    <row r="11" spans="2:8" ht="22.5" customHeight="1" x14ac:dyDescent="0.3">
      <c r="B11" s="43" t="s">
        <v>83</v>
      </c>
      <c r="C11" s="261"/>
      <c r="D11" s="262"/>
      <c r="E11" s="263"/>
      <c r="F11" s="37" t="s">
        <v>48</v>
      </c>
      <c r="G11" s="261"/>
      <c r="H11" s="263"/>
    </row>
    <row r="12" spans="2:8" ht="22.5" customHeight="1" x14ac:dyDescent="0.3">
      <c r="B12" s="43" t="s">
        <v>6</v>
      </c>
      <c r="C12" s="261"/>
      <c r="D12" s="262"/>
      <c r="E12" s="263"/>
      <c r="F12" s="36" t="s">
        <v>21</v>
      </c>
      <c r="G12" s="261"/>
      <c r="H12" s="263"/>
    </row>
    <row r="13" spans="2:8" ht="22.5" customHeight="1" x14ac:dyDescent="0.3">
      <c r="B13" s="43" t="s">
        <v>4</v>
      </c>
      <c r="C13" s="261"/>
      <c r="D13" s="262"/>
      <c r="E13" s="263"/>
      <c r="F13" s="36" t="s">
        <v>43</v>
      </c>
      <c r="G13" s="261"/>
      <c r="H13" s="263"/>
    </row>
    <row r="14" spans="2:8" ht="22.5" customHeight="1" x14ac:dyDescent="0.3">
      <c r="B14" s="43" t="s">
        <v>42</v>
      </c>
      <c r="C14" s="261"/>
      <c r="D14" s="262"/>
      <c r="E14" s="263"/>
      <c r="F14" s="36" t="s">
        <v>44</v>
      </c>
      <c r="G14" s="261"/>
      <c r="H14" s="263"/>
    </row>
    <row r="15" spans="2:8" ht="12" customHeight="1" x14ac:dyDescent="0.3">
      <c r="B15" s="42"/>
      <c r="C15" s="42"/>
      <c r="D15" s="42"/>
      <c r="E15" s="42"/>
      <c r="F15" s="42"/>
      <c r="G15" s="42"/>
      <c r="H15" s="42"/>
    </row>
    <row r="16" spans="2:8" ht="17.25" customHeight="1" x14ac:dyDescent="0.3">
      <c r="B16" s="256" t="s">
        <v>124</v>
      </c>
      <c r="C16" s="257"/>
      <c r="D16" s="257"/>
      <c r="E16" s="257"/>
      <c r="F16" s="257"/>
      <c r="G16" s="257"/>
      <c r="H16" s="258"/>
    </row>
    <row r="17" spans="2:8" ht="22.5" customHeight="1" x14ac:dyDescent="0.3">
      <c r="B17" s="55" t="s">
        <v>112</v>
      </c>
      <c r="C17" s="302"/>
      <c r="D17" s="303"/>
      <c r="E17" s="304"/>
      <c r="F17" s="50" t="s">
        <v>97</v>
      </c>
      <c r="G17" s="289"/>
      <c r="H17" s="290"/>
    </row>
    <row r="18" spans="2:8" ht="22.5" customHeight="1" x14ac:dyDescent="0.3">
      <c r="B18" s="55" t="s">
        <v>84</v>
      </c>
      <c r="C18" s="300"/>
      <c r="D18" s="307"/>
      <c r="E18" s="301"/>
      <c r="F18" s="50" t="s">
        <v>130</v>
      </c>
      <c r="G18" s="289"/>
      <c r="H18" s="290"/>
    </row>
    <row r="19" spans="2:8" ht="22.5" customHeight="1" x14ac:dyDescent="0.3">
      <c r="B19" s="51" t="s">
        <v>98</v>
      </c>
      <c r="C19" s="302"/>
      <c r="D19" s="303"/>
      <c r="E19" s="304"/>
      <c r="F19" s="36" t="s">
        <v>58</v>
      </c>
      <c r="G19" s="305"/>
      <c r="H19" s="306"/>
    </row>
    <row r="20" spans="2:8" ht="22.5" customHeight="1" x14ac:dyDescent="0.3">
      <c r="B20" s="291" t="s">
        <v>229</v>
      </c>
      <c r="C20" s="292"/>
      <c r="D20" s="312" t="str">
        <f>IF(Customer_Contact="","",IF(Customer_Contact&lt;=75,"Under Grant Minimum",MIN(Customer_Contact*Lookups!G22,Lookups!F22)))</f>
        <v/>
      </c>
      <c r="E20" s="273"/>
      <c r="F20" s="36" t="s">
        <v>230</v>
      </c>
      <c r="G20" s="312" t="str">
        <f>IF(Customer_Contact="","",IF(Customer_Contact&lt;=75,"Under Grant Minimum",MIN(Customer_Contact*Lookups!G21,Lookups!F21)))</f>
        <v/>
      </c>
      <c r="H20" s="273"/>
    </row>
    <row r="21" spans="2:8" ht="22.5" customHeight="1" x14ac:dyDescent="0.3">
      <c r="B21" s="291" t="s">
        <v>108</v>
      </c>
      <c r="C21" s="293"/>
      <c r="D21" s="293"/>
      <c r="E21" s="293"/>
      <c r="F21" s="293"/>
      <c r="G21" s="293"/>
      <c r="H21" s="292"/>
    </row>
    <row r="22" spans="2:8" ht="48" customHeight="1" x14ac:dyDescent="0.3">
      <c r="B22" s="193"/>
      <c r="C22" s="193"/>
      <c r="D22" s="193"/>
      <c r="E22" s="193"/>
      <c r="F22" s="193"/>
      <c r="G22" s="193"/>
      <c r="H22" s="193"/>
    </row>
    <row r="23" spans="2:8" ht="22.5" customHeight="1" x14ac:dyDescent="0.3">
      <c r="B23" s="294" t="s">
        <v>109</v>
      </c>
      <c r="C23" s="295"/>
      <c r="D23" s="295"/>
      <c r="E23" s="295"/>
      <c r="F23" s="295"/>
      <c r="G23" s="295"/>
      <c r="H23" s="296"/>
    </row>
    <row r="24" spans="2:8" ht="48" customHeight="1" x14ac:dyDescent="0.3">
      <c r="B24" s="193"/>
      <c r="C24" s="193"/>
      <c r="D24" s="193"/>
      <c r="E24" s="193"/>
      <c r="F24" s="193"/>
      <c r="G24" s="193"/>
      <c r="H24" s="193"/>
    </row>
    <row r="25" spans="2:8" ht="22.5" customHeight="1" x14ac:dyDescent="0.3">
      <c r="B25" s="291" t="s">
        <v>131</v>
      </c>
      <c r="C25" s="293"/>
      <c r="D25" s="293"/>
      <c r="E25" s="293"/>
      <c r="F25" s="293"/>
      <c r="G25" s="293"/>
      <c r="H25" s="292"/>
    </row>
    <row r="26" spans="2:8" ht="48" customHeight="1" x14ac:dyDescent="0.3">
      <c r="B26" s="193"/>
      <c r="C26" s="193"/>
      <c r="D26" s="193"/>
      <c r="E26" s="193"/>
      <c r="F26" s="193"/>
      <c r="G26" s="193"/>
      <c r="H26" s="193"/>
    </row>
    <row r="27" spans="2:8" ht="12" customHeight="1" x14ac:dyDescent="0.3">
      <c r="B27" s="52"/>
      <c r="C27" s="53"/>
      <c r="D27" s="53"/>
      <c r="E27" s="53"/>
      <c r="F27" s="53"/>
      <c r="G27" s="53"/>
      <c r="H27" s="53"/>
    </row>
    <row r="28" spans="2:8" ht="13.2" customHeight="1" x14ac:dyDescent="0.3">
      <c r="B28" s="275" t="s">
        <v>59</v>
      </c>
      <c r="C28" s="276"/>
      <c r="D28" s="276"/>
      <c r="E28" s="276"/>
      <c r="F28" s="277"/>
    </row>
    <row r="29" spans="2:8" ht="49.85" customHeight="1" x14ac:dyDescent="0.3">
      <c r="B29" s="44" t="s">
        <v>60</v>
      </c>
      <c r="C29" s="264" t="s">
        <v>63</v>
      </c>
      <c r="D29" s="308"/>
      <c r="E29" s="308"/>
      <c r="F29" s="265"/>
      <c r="G29" s="54"/>
    </row>
    <row r="30" spans="2:8" ht="59.4" customHeight="1" x14ac:dyDescent="0.3">
      <c r="B30" s="56" t="s">
        <v>61</v>
      </c>
      <c r="C30" s="309" t="s">
        <v>64</v>
      </c>
      <c r="D30" s="310"/>
      <c r="E30" s="310"/>
      <c r="F30" s="311"/>
    </row>
    <row r="31" spans="2:8" ht="48" customHeight="1" x14ac:dyDescent="0.3">
      <c r="B31" s="44" t="s">
        <v>62</v>
      </c>
      <c r="C31" s="268" t="s">
        <v>65</v>
      </c>
      <c r="D31" s="269"/>
      <c r="E31" s="269"/>
      <c r="F31" s="270"/>
    </row>
    <row r="32" spans="2:8" ht="74.400000000000006" customHeight="1" x14ac:dyDescent="0.3">
      <c r="B32" s="44" t="s">
        <v>66</v>
      </c>
      <c r="C32" s="264" t="s">
        <v>67</v>
      </c>
      <c r="D32" s="308"/>
      <c r="E32" s="308"/>
      <c r="F32" s="265"/>
    </row>
    <row r="33" spans="3:7" ht="13.2" customHeight="1" x14ac:dyDescent="0.3">
      <c r="C33" s="54"/>
      <c r="D33" s="54"/>
      <c r="F33" s="54"/>
      <c r="G33" s="54"/>
    </row>
    <row r="34" spans="3:7" ht="13.2" customHeight="1" x14ac:dyDescent="0.3">
      <c r="C34" s="54"/>
      <c r="D34" s="54"/>
      <c r="F34" s="54"/>
      <c r="G34" s="54"/>
    </row>
  </sheetData>
  <sheetProtection algorithmName="SHA-512" hashValue="7TbcxKbiH4qSIDW61KgmCr6CjwX+bIP4M1lLPlzBNkwZPVmoxGyppcFGmWKry29Xmm27bQEllx0CpRZkj/tFpg==" saltValue="J/sYv8ypR7SxJGMl5DgkTw==" spinCount="100000" sheet="1" formatCells="0"/>
  <protectedRanges>
    <protectedRange sqref="B28:C28 B29 D29" name="Customer Info_1"/>
  </protectedRanges>
  <mergeCells count="35">
    <mergeCell ref="C31:F31"/>
    <mergeCell ref="C32:F32"/>
    <mergeCell ref="C19:E19"/>
    <mergeCell ref="B25:H25"/>
    <mergeCell ref="B26:H26"/>
    <mergeCell ref="C29:F29"/>
    <mergeCell ref="B28:F28"/>
    <mergeCell ref="C30:F30"/>
    <mergeCell ref="B21:H21"/>
    <mergeCell ref="B22:H22"/>
    <mergeCell ref="B23:H23"/>
    <mergeCell ref="B24:H24"/>
    <mergeCell ref="B20:C20"/>
    <mergeCell ref="D20:E20"/>
    <mergeCell ref="G20:H20"/>
    <mergeCell ref="B16:H16"/>
    <mergeCell ref="C17:E17"/>
    <mergeCell ref="G17:H17"/>
    <mergeCell ref="G18:H18"/>
    <mergeCell ref="G19:H19"/>
    <mergeCell ref="C18:E18"/>
    <mergeCell ref="C12:E12"/>
    <mergeCell ref="G12:H12"/>
    <mergeCell ref="C13:E13"/>
    <mergeCell ref="G13:H13"/>
    <mergeCell ref="C14:E14"/>
    <mergeCell ref="G14:H14"/>
    <mergeCell ref="C11:E11"/>
    <mergeCell ref="G11:H11"/>
    <mergeCell ref="G2:H2"/>
    <mergeCell ref="G4:H4"/>
    <mergeCell ref="G6:H6"/>
    <mergeCell ref="B7:H7"/>
    <mergeCell ref="B8:H8"/>
    <mergeCell ref="B10:H10"/>
  </mergeCells>
  <dataValidations count="19">
    <dataValidation allowBlank="1" showInputMessage="1" showErrorMessage="1" promptTitle="Marketing project eligibility" prompt="Project must promote Efficiency Works Business offers, see eligible marketing project types and additional exclusions in the table at end of this page." sqref="B21:H21" xr:uid="{6C62BEE3-2FE2-4DFD-AF0C-76D61214FF02}"/>
    <dataValidation allowBlank="1" showInputMessage="1" showErrorMessage="1" prompt="Enter the justification for this project (e.g. Customers think our proposals with lighting rebates are too good to be true.  Providing a cobranded business card will allow the customer to go to Efficiency Works website bringing brand awareness)." sqref="B24:H24" xr:uid="{654666B8-B7F3-49F4-A8FD-F415C74BAFCD}"/>
    <dataValidation allowBlank="1" showInputMessage="1" showErrorMessage="1" prompt="Describe the marketing project (e.g. Print 300ct co-branded business cards.  Efficiency Guru company info and contact name on one side, Efficiency Works brand and contact info on the other side)." sqref="B22:H22" xr:uid="{25ADEE39-07C3-49DB-83E2-A5CC763009AB}"/>
    <dataValidation allowBlank="1" showInputMessage="1" showErrorMessage="1" promptTitle="Pre-approval required" prompt="Pre-approval is required prior to release of all marketing projects.  Please allow at least two weeks for marketing brand review.  Grant funds will be reserved for no more than 45 days beyond the estimated market start date." sqref="F17" xr:uid="{7AA8FE88-6CCB-4456-B475-8FECE8B2AD4D}"/>
    <dataValidation allowBlank="1" showInputMessage="1" showErrorMessage="1" prompt="Email of contact person" sqref="G14" xr:uid="{F0F6F72B-EE70-40A1-A338-5A6B652940AC}"/>
    <dataValidation allowBlank="1" showInputMessage="1" showErrorMessage="1" prompt="Phone number of contact person" sqref="G13" xr:uid="{D31399FC-999A-4D9B-BB1B-8DDE8D696084}"/>
    <dataValidation allowBlank="1" showInputMessage="1" prompt="Job title of Contact Person (e.g. owner, manager)" sqref="G12" xr:uid="{4B57A50E-F9CE-4A4E-B4EB-D5DFBF331139}"/>
    <dataValidation allowBlank="1" showInputMessage="1" prompt="List the service provider's business name or large customer business name participating in the grant program." sqref="C11" xr:uid="{EA65FAF4-A8CB-47C9-99AB-FF9219B3E535}"/>
    <dataValidation allowBlank="1" showInputMessage="1" prompt="Who should we contact with any questions about the business, or the project?" sqref="C12" xr:uid="{2DFFDCDF-B259-4115-9A32-3F627B84A912}"/>
    <dataValidation allowBlank="1" showInputMessage="1" prompt="Mailing address of the business listed above.  This is where the reimbursement check will be sent." sqref="C13:C14" xr:uid="{CF527075-9016-4CB1-82C2-B30FC24C414F}"/>
    <dataValidation allowBlank="1" showInputMessage="1" prompt="Enter the company's legal name here (as shown on the participant's W-9)." sqref="G11" xr:uid="{EFBC8F21-E98D-4355-9457-A703040C3D1A}"/>
    <dataValidation allowBlank="1" showInputMessage="1" sqref="B30" xr:uid="{CDA7B407-F690-47B5-BB0A-AA7FB82A2AAD}"/>
    <dataValidation allowBlank="1" showInputMessage="1" showErrorMessage="1" promptTitle="Project eligibility" prompt="Project must promote Efficiency Works Business offers, see eligible marketing project types and additional exclusions in the table at end of this page." sqref="B17" xr:uid="{D6C788DF-F9D1-4F71-95A7-61DD85495C61}"/>
    <dataValidation allowBlank="1" showInputMessage="1" showErrorMessage="1" promptTitle="Reimbursement maximums" prompt="Annual per business:  _x000a_• Listed provider = $200_x000a_• Premium provider = $500_x000a_Percent of project cost:  _x000a_• Listed provider = 30%_x000a_• Premium provider = 60%" sqref="B18" xr:uid="{61D76AF2-9BB5-4972-B9C9-7441E94ED917}"/>
    <dataValidation allowBlank="1" showInputMessage="1" showErrorMessage="1" promptTitle="Project eligibility" prompt="Project must promote Efficiency Works Business offers and programs." sqref="B19" xr:uid="{F515F199-C8C5-400B-92C8-8C358810924C}"/>
    <dataValidation allowBlank="1" showInputMessage="1" showErrorMessage="1" prompt="Enter total marketing project cost (can include design fees, set-up fees, ad space, air time and related expenses)." sqref="C18" xr:uid="{753E9654-7532-4B79-A08C-C0EE2FB46C0A}"/>
    <dataValidation allowBlank="1" showInputMessage="1" prompt="Enter the estimated completion date of marketing campaign." sqref="G18" xr:uid="{807E391C-BC5A-4C43-B10B-3DA7187B0A28}"/>
    <dataValidation allowBlank="1" showInputMessage="1" prompt="Enter estimated date for the release of the marketing campaign and expected reimbursement date." sqref="G17" xr:uid="{83A2D989-A9D8-4A16-9047-A1749537230C}"/>
    <dataValidation allowBlank="1" showInputMessage="1" showErrorMessage="1" prompt="List all digital draft materials to be reviewed.  Enter any project notes needed for pre-approval (e.g. branding questions, target audience, overall strategy, notes for marketing team)." sqref="B26:H26" xr:uid="{023100D7-3990-4A4B-8652-0955BF7C2B7F}"/>
  </dataValidations>
  <pageMargins left="0.25" right="0.25" top="0.25" bottom="0.25" header="0" footer="0"/>
  <pageSetup scale="88" orientation="portrait"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376482A0-5EA0-4F98-A5A1-FBC81FB8A52B}">
          <x14:formula1>
            <xm:f>Lookups!$B$26:$B$36</xm:f>
          </x14:formula1>
          <xm:sqref>C19</xm:sqref>
        </x14:dataValidation>
        <x14:dataValidation type="list" allowBlank="1" showInputMessage="1" prompt="Select city being targeted in marketing campaign from dropdown list." xr:uid="{C0F101B5-377A-4D11-A11A-7EDBD582D70B}">
          <x14:formula1>
            <xm:f>Lookups!$B$38:$B$42</xm:f>
          </x14:formula1>
          <xm:sqref>G19</xm:sqref>
        </x14:dataValidation>
        <x14:dataValidation type="list" allowBlank="1" showInputMessage="1" prompt="Select the type of marketing project from dropdown." xr:uid="{F728C136-782A-4F7E-B0DA-B6E78925316E}">
          <x14:formula1>
            <xm:f>Lookups!$B$14:$B$24</xm:f>
          </x14:formula1>
          <xm:sqref>C17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
    <pageSetUpPr autoPageBreaks="0"/>
  </sheetPr>
  <dimension ref="A1:M119"/>
  <sheetViews>
    <sheetView showGridLines="0" showRowColHeaders="0" zoomScaleNormal="100" zoomScaleSheetLayoutView="100" workbookViewId="0">
      <selection activeCell="D103" sqref="D103:G103"/>
    </sheetView>
  </sheetViews>
  <sheetFormatPr defaultColWidth="0" defaultRowHeight="12.45" zeroHeight="1" x14ac:dyDescent="0.3"/>
  <cols>
    <col min="1" max="1" width="6.4609375" style="10" customWidth="1"/>
    <col min="2" max="3" width="9.07421875" style="10" customWidth="1"/>
    <col min="4" max="4" width="9.53515625" style="10" customWidth="1"/>
    <col min="5" max="5" width="9.4609375" style="10" customWidth="1"/>
    <col min="6" max="10" width="9.07421875" style="10" customWidth="1"/>
    <col min="11" max="11" width="12.07421875" style="10" customWidth="1"/>
    <col min="12" max="12" width="15" style="10" customWidth="1"/>
    <col min="13" max="13" width="6.4609375" style="10" customWidth="1"/>
    <col min="14" max="16384" width="9.07421875" style="10" hidden="1"/>
  </cols>
  <sheetData>
    <row r="1" spans="1:12" ht="36" customHeight="1" x14ac:dyDescent="0.3">
      <c r="A1" s="9"/>
      <c r="B1" s="9"/>
      <c r="C1" s="9"/>
      <c r="D1" s="9"/>
      <c r="E1" s="9"/>
      <c r="F1" s="9"/>
      <c r="G1" s="9"/>
      <c r="H1" s="9"/>
      <c r="I1" s="9"/>
      <c r="J1" s="9"/>
      <c r="K1" s="9"/>
      <c r="L1" s="9"/>
    </row>
    <row r="2" spans="1:12" ht="18" customHeight="1" x14ac:dyDescent="0.3">
      <c r="A2" s="9"/>
      <c r="B2" s="9"/>
      <c r="C2" s="9"/>
      <c r="D2" s="9"/>
      <c r="E2" s="9"/>
      <c r="F2" s="9"/>
      <c r="G2" s="9"/>
      <c r="H2" s="9"/>
      <c r="I2" s="9"/>
      <c r="J2" s="134" t="s">
        <v>18</v>
      </c>
      <c r="K2" s="322" t="str">
        <f>IF('Training reimbursement'!C11&amp;'Marketing reimbursement'!C11="","",IF('Training reimbursement'!C11="",'Marketing reimbursement'!C11,'Training reimbursement'!C11))</f>
        <v/>
      </c>
      <c r="L2" s="322"/>
    </row>
    <row r="3" spans="1:12" ht="5.15" customHeight="1" x14ac:dyDescent="0.3">
      <c r="A3" s="9"/>
      <c r="B3" s="9"/>
      <c r="C3" s="9"/>
      <c r="D3" s="9"/>
      <c r="E3" s="9"/>
      <c r="F3" s="9"/>
      <c r="G3" s="9"/>
      <c r="H3" s="9"/>
      <c r="I3" s="9"/>
      <c r="J3" s="135"/>
      <c r="K3" s="136"/>
      <c r="L3" s="136"/>
    </row>
    <row r="4" spans="1:12" ht="18" customHeight="1" x14ac:dyDescent="0.3">
      <c r="A4" s="9"/>
      <c r="B4" s="9"/>
      <c r="C4" s="9"/>
      <c r="D4" s="9"/>
      <c r="E4" s="9"/>
      <c r="F4" s="9"/>
      <c r="G4" s="9"/>
      <c r="H4" s="9"/>
      <c r="I4" s="9"/>
      <c r="J4" s="134" t="s">
        <v>19</v>
      </c>
      <c r="K4" s="322" t="str">
        <f>IF(Inputs!C22="","not preapproved",Inputs!C22)</f>
        <v>not preapproved</v>
      </c>
      <c r="L4" s="322"/>
    </row>
    <row r="5" spans="1:12" ht="5.15" customHeight="1" x14ac:dyDescent="0.3">
      <c r="A5" s="9"/>
      <c r="B5" s="325" t="str">
        <f>ApplicationName&amp;" "&amp;ApplicationVersion</f>
        <v>Service Provider Development Grant Application 22.1</v>
      </c>
      <c r="C5" s="325"/>
      <c r="D5" s="325"/>
      <c r="E5" s="325"/>
      <c r="F5" s="325"/>
      <c r="G5" s="325"/>
      <c r="H5" s="325"/>
      <c r="I5" s="9"/>
      <c r="J5" s="134"/>
      <c r="K5" s="136"/>
      <c r="L5" s="136"/>
    </row>
    <row r="6" spans="1:12" ht="18" customHeight="1" x14ac:dyDescent="0.3">
      <c r="A6" s="9"/>
      <c r="B6" s="325"/>
      <c r="C6" s="325"/>
      <c r="D6" s="325"/>
      <c r="E6" s="325"/>
      <c r="F6" s="325"/>
      <c r="G6" s="325"/>
      <c r="H6" s="325"/>
      <c r="I6" s="9"/>
      <c r="J6" s="137" t="s">
        <v>82</v>
      </c>
      <c r="K6" s="259" t="str">
        <f>IF(Inputs!C21="not preapproved","not preapproved",Inputs!C21)</f>
        <v>not preapproved</v>
      </c>
      <c r="L6" s="260"/>
    </row>
    <row r="7" spans="1:12" s="12" customFormat="1" ht="20.149999999999999" x14ac:dyDescent="0.3">
      <c r="A7" s="11"/>
      <c r="B7" s="323" t="s">
        <v>133</v>
      </c>
      <c r="C7" s="323"/>
      <c r="D7" s="323"/>
      <c r="E7" s="323"/>
      <c r="F7" s="323"/>
      <c r="G7" s="323"/>
      <c r="H7" s="323"/>
      <c r="I7" s="323"/>
      <c r="J7" s="323"/>
      <c r="K7" s="323"/>
      <c r="L7" s="323"/>
    </row>
    <row r="8" spans="1:12" s="19" customFormat="1" ht="12" customHeight="1" x14ac:dyDescent="0.3">
      <c r="B8" s="326" t="s">
        <v>143</v>
      </c>
      <c r="C8" s="327"/>
      <c r="D8" s="327"/>
      <c r="E8" s="327"/>
      <c r="F8" s="327"/>
      <c r="G8" s="327"/>
      <c r="H8" s="327"/>
      <c r="I8" s="327"/>
      <c r="J8" s="327"/>
      <c r="K8" s="327"/>
      <c r="L8" s="327"/>
    </row>
    <row r="9" spans="1:12" s="19" customFormat="1" ht="12" customHeight="1" x14ac:dyDescent="0.3">
      <c r="B9" s="328"/>
      <c r="C9" s="327" t="s">
        <v>79</v>
      </c>
      <c r="D9" s="327"/>
      <c r="E9" s="327"/>
      <c r="F9" s="327"/>
      <c r="G9" s="327"/>
      <c r="H9" s="327"/>
      <c r="I9" s="327"/>
      <c r="J9" s="327"/>
      <c r="K9" s="327"/>
      <c r="L9" s="327"/>
    </row>
    <row r="10" spans="1:12" s="19" customFormat="1" ht="12" customHeight="1" x14ac:dyDescent="0.3">
      <c r="B10" s="328"/>
      <c r="C10" s="327"/>
      <c r="D10" s="327"/>
      <c r="E10" s="327"/>
      <c r="F10" s="327"/>
      <c r="G10" s="327"/>
      <c r="H10" s="327"/>
      <c r="I10" s="327"/>
      <c r="J10" s="327"/>
      <c r="K10" s="327"/>
      <c r="L10" s="327"/>
    </row>
    <row r="11" spans="1:12" s="19" customFormat="1" ht="12" customHeight="1" x14ac:dyDescent="0.3">
      <c r="B11" s="328"/>
      <c r="C11" s="327"/>
      <c r="D11" s="327"/>
      <c r="E11" s="327"/>
      <c r="F11" s="327"/>
      <c r="G11" s="327"/>
      <c r="H11" s="327"/>
      <c r="I11" s="327"/>
      <c r="J11" s="327"/>
      <c r="K11" s="327"/>
      <c r="L11" s="327"/>
    </row>
    <row r="12" spans="1:12" s="19" customFormat="1" ht="12" customHeight="1" x14ac:dyDescent="0.3">
      <c r="B12" s="328"/>
      <c r="C12" s="327"/>
      <c r="D12" s="327"/>
      <c r="E12" s="327"/>
      <c r="F12" s="327"/>
      <c r="G12" s="327"/>
      <c r="H12" s="327"/>
      <c r="I12" s="327"/>
      <c r="J12" s="327"/>
      <c r="K12" s="327"/>
      <c r="L12" s="327"/>
    </row>
    <row r="13" spans="1:12" ht="14.15" x14ac:dyDescent="0.3">
      <c r="A13" s="9"/>
      <c r="B13" s="324" t="s">
        <v>71</v>
      </c>
      <c r="C13" s="324"/>
      <c r="D13" s="324"/>
      <c r="E13" s="324"/>
      <c r="F13" s="324"/>
      <c r="G13" s="324"/>
      <c r="H13" s="324"/>
      <c r="I13" s="324"/>
      <c r="J13" s="324"/>
      <c r="K13" s="324"/>
      <c r="L13" s="324"/>
    </row>
    <row r="14" spans="1:12" ht="12.75" customHeight="1" x14ac:dyDescent="0.3">
      <c r="A14" s="9"/>
      <c r="B14" s="329"/>
      <c r="C14" s="329"/>
      <c r="D14" s="329"/>
      <c r="E14" s="329"/>
      <c r="F14" s="329"/>
      <c r="G14" s="329"/>
      <c r="H14" s="329"/>
      <c r="I14" s="329"/>
      <c r="J14" s="329"/>
      <c r="K14" s="329"/>
      <c r="L14" s="329"/>
    </row>
    <row r="15" spans="1:12" x14ac:dyDescent="0.3">
      <c r="A15" s="9"/>
      <c r="B15" s="329"/>
      <c r="C15" s="329"/>
      <c r="D15" s="329"/>
      <c r="E15" s="329"/>
      <c r="F15" s="329"/>
      <c r="G15" s="329"/>
      <c r="H15" s="329"/>
      <c r="I15" s="329"/>
      <c r="J15" s="329"/>
      <c r="K15" s="329"/>
      <c r="L15" s="329"/>
    </row>
    <row r="16" spans="1:12" x14ac:dyDescent="0.3">
      <c r="A16" s="9"/>
      <c r="B16" s="329"/>
      <c r="C16" s="329"/>
      <c r="D16" s="329"/>
      <c r="E16" s="329"/>
      <c r="F16" s="329"/>
      <c r="G16" s="329"/>
      <c r="H16" s="329"/>
      <c r="I16" s="329"/>
      <c r="J16" s="329"/>
      <c r="K16" s="329"/>
      <c r="L16" s="329"/>
    </row>
    <row r="17" spans="1:12" x14ac:dyDescent="0.3">
      <c r="A17" s="9"/>
      <c r="B17" s="329"/>
      <c r="C17" s="329"/>
      <c r="D17" s="329"/>
      <c r="E17" s="329"/>
      <c r="F17" s="329"/>
      <c r="G17" s="329"/>
      <c r="H17" s="329"/>
      <c r="I17" s="329"/>
      <c r="J17" s="329"/>
      <c r="K17" s="329"/>
      <c r="L17" s="329"/>
    </row>
    <row r="18" spans="1:12" x14ac:dyDescent="0.3">
      <c r="A18" s="9"/>
      <c r="B18" s="329"/>
      <c r="C18" s="329"/>
      <c r="D18" s="329"/>
      <c r="E18" s="329"/>
      <c r="F18" s="329"/>
      <c r="G18" s="329"/>
      <c r="H18" s="329"/>
      <c r="I18" s="329"/>
      <c r="J18" s="329"/>
      <c r="K18" s="329"/>
      <c r="L18" s="329"/>
    </row>
    <row r="19" spans="1:12" x14ac:dyDescent="0.3">
      <c r="A19" s="9"/>
      <c r="B19" s="329"/>
      <c r="C19" s="329"/>
      <c r="D19" s="329"/>
      <c r="E19" s="329"/>
      <c r="F19" s="329"/>
      <c r="G19" s="329"/>
      <c r="H19" s="329"/>
      <c r="I19" s="329"/>
      <c r="J19" s="329"/>
      <c r="K19" s="329"/>
      <c r="L19" s="329"/>
    </row>
    <row r="20" spans="1:12" x14ac:dyDescent="0.3">
      <c r="A20" s="9"/>
      <c r="B20" s="329"/>
      <c r="C20" s="329"/>
      <c r="D20" s="329"/>
      <c r="E20" s="329"/>
      <c r="F20" s="329"/>
      <c r="G20" s="329"/>
      <c r="H20" s="329"/>
      <c r="I20" s="329"/>
      <c r="J20" s="329"/>
      <c r="K20" s="329"/>
      <c r="L20" s="329"/>
    </row>
    <row r="21" spans="1:12" x14ac:dyDescent="0.3">
      <c r="A21" s="9"/>
      <c r="B21" s="329"/>
      <c r="C21" s="329"/>
      <c r="D21" s="329"/>
      <c r="E21" s="329"/>
      <c r="F21" s="329"/>
      <c r="G21" s="329"/>
      <c r="H21" s="329"/>
      <c r="I21" s="329"/>
      <c r="J21" s="329"/>
      <c r="K21" s="329"/>
      <c r="L21" s="329"/>
    </row>
    <row r="22" spans="1:12" x14ac:dyDescent="0.3">
      <c r="A22" s="9"/>
      <c r="B22" s="329"/>
      <c r="C22" s="329"/>
      <c r="D22" s="329"/>
      <c r="E22" s="329"/>
      <c r="F22" s="329"/>
      <c r="G22" s="329"/>
      <c r="H22" s="329"/>
      <c r="I22" s="329"/>
      <c r="J22" s="329"/>
      <c r="K22" s="329"/>
      <c r="L22" s="329"/>
    </row>
    <row r="23" spans="1:12" x14ac:dyDescent="0.3">
      <c r="A23" s="9"/>
      <c r="B23" s="329"/>
      <c r="C23" s="329"/>
      <c r="D23" s="329"/>
      <c r="E23" s="329"/>
      <c r="F23" s="329"/>
      <c r="G23" s="329"/>
      <c r="H23" s="329"/>
      <c r="I23" s="329"/>
      <c r="J23" s="329"/>
      <c r="K23" s="329"/>
      <c r="L23" s="329"/>
    </row>
    <row r="24" spans="1:12" x14ac:dyDescent="0.3">
      <c r="A24" s="9"/>
      <c r="B24" s="329"/>
      <c r="C24" s="329"/>
      <c r="D24" s="329"/>
      <c r="E24" s="329"/>
      <c r="F24" s="329"/>
      <c r="G24" s="329"/>
      <c r="H24" s="329"/>
      <c r="I24" s="329"/>
      <c r="J24" s="329"/>
      <c r="K24" s="329"/>
      <c r="L24" s="329"/>
    </row>
    <row r="25" spans="1:12" x14ac:dyDescent="0.3">
      <c r="A25" s="9"/>
      <c r="B25" s="329"/>
      <c r="C25" s="329"/>
      <c r="D25" s="329"/>
      <c r="E25" s="329"/>
      <c r="F25" s="329"/>
      <c r="G25" s="329"/>
      <c r="H25" s="329"/>
      <c r="I25" s="329"/>
      <c r="J25" s="329"/>
      <c r="K25" s="329"/>
      <c r="L25" s="329"/>
    </row>
    <row r="26" spans="1:12" x14ac:dyDescent="0.3">
      <c r="A26" s="9"/>
      <c r="B26" s="329"/>
      <c r="C26" s="329"/>
      <c r="D26" s="329"/>
      <c r="E26" s="329"/>
      <c r="F26" s="329"/>
      <c r="G26" s="329"/>
      <c r="H26" s="329"/>
      <c r="I26" s="329"/>
      <c r="J26" s="329"/>
      <c r="K26" s="329"/>
      <c r="L26" s="329"/>
    </row>
    <row r="27" spans="1:12" x14ac:dyDescent="0.3">
      <c r="A27" s="9"/>
      <c r="B27" s="329"/>
      <c r="C27" s="329"/>
      <c r="D27" s="329"/>
      <c r="E27" s="329"/>
      <c r="F27" s="329"/>
      <c r="G27" s="329"/>
      <c r="H27" s="329"/>
      <c r="I27" s="329"/>
      <c r="J27" s="329"/>
      <c r="K27" s="329"/>
      <c r="L27" s="329"/>
    </row>
    <row r="28" spans="1:12" x14ac:dyDescent="0.3">
      <c r="A28" s="9"/>
      <c r="B28" s="329"/>
      <c r="C28" s="329"/>
      <c r="D28" s="329"/>
      <c r="E28" s="329"/>
      <c r="F28" s="329"/>
      <c r="G28" s="329"/>
      <c r="H28" s="329"/>
      <c r="I28" s="329"/>
      <c r="J28" s="329"/>
      <c r="K28" s="329"/>
      <c r="L28" s="329"/>
    </row>
    <row r="29" spans="1:12" x14ac:dyDescent="0.3">
      <c r="A29" s="9"/>
      <c r="B29" s="329"/>
      <c r="C29" s="329"/>
      <c r="D29" s="329"/>
      <c r="E29" s="329"/>
      <c r="F29" s="329"/>
      <c r="G29" s="329"/>
      <c r="H29" s="329"/>
      <c r="I29" s="329"/>
      <c r="J29" s="329"/>
      <c r="K29" s="329"/>
      <c r="L29" s="329"/>
    </row>
    <row r="30" spans="1:12" x14ac:dyDescent="0.3">
      <c r="A30" s="9"/>
      <c r="B30" s="329"/>
      <c r="C30" s="329"/>
      <c r="D30" s="329"/>
      <c r="E30" s="329"/>
      <c r="F30" s="329"/>
      <c r="G30" s="329"/>
      <c r="H30" s="329"/>
      <c r="I30" s="329"/>
      <c r="J30" s="329"/>
      <c r="K30" s="329"/>
      <c r="L30" s="329"/>
    </row>
    <row r="31" spans="1:12" x14ac:dyDescent="0.3">
      <c r="A31" s="9"/>
      <c r="B31" s="329"/>
      <c r="C31" s="329"/>
      <c r="D31" s="329"/>
      <c r="E31" s="329"/>
      <c r="F31" s="329"/>
      <c r="G31" s="329"/>
      <c r="H31" s="329"/>
      <c r="I31" s="329"/>
      <c r="J31" s="329"/>
      <c r="K31" s="329"/>
      <c r="L31" s="329"/>
    </row>
    <row r="32" spans="1:12" x14ac:dyDescent="0.3">
      <c r="A32" s="9"/>
      <c r="B32" s="329"/>
      <c r="C32" s="329"/>
      <c r="D32" s="329"/>
      <c r="E32" s="329"/>
      <c r="F32" s="329"/>
      <c r="G32" s="329"/>
      <c r="H32" s="329"/>
      <c r="I32" s="329"/>
      <c r="J32" s="329"/>
      <c r="K32" s="329"/>
      <c r="L32" s="329"/>
    </row>
    <row r="33" spans="1:12" x14ac:dyDescent="0.3">
      <c r="A33" s="9"/>
      <c r="B33" s="329"/>
      <c r="C33" s="329"/>
      <c r="D33" s="329"/>
      <c r="E33" s="329"/>
      <c r="F33" s="329"/>
      <c r="G33" s="329"/>
      <c r="H33" s="329"/>
      <c r="I33" s="329"/>
      <c r="J33" s="329"/>
      <c r="K33" s="329"/>
      <c r="L33" s="329"/>
    </row>
    <row r="34" spans="1:12" x14ac:dyDescent="0.3">
      <c r="A34" s="9"/>
      <c r="B34" s="329"/>
      <c r="C34" s="329"/>
      <c r="D34" s="329"/>
      <c r="E34" s="329"/>
      <c r="F34" s="329"/>
      <c r="G34" s="329"/>
      <c r="H34" s="329"/>
      <c r="I34" s="329"/>
      <c r="J34" s="329"/>
      <c r="K34" s="329"/>
      <c r="L34" s="329"/>
    </row>
    <row r="35" spans="1:12" x14ac:dyDescent="0.3">
      <c r="A35" s="9"/>
      <c r="B35" s="329"/>
      <c r="C35" s="329"/>
      <c r="D35" s="329"/>
      <c r="E35" s="329"/>
      <c r="F35" s="329"/>
      <c r="G35" s="329"/>
      <c r="H35" s="329"/>
      <c r="I35" s="329"/>
      <c r="J35" s="329"/>
      <c r="K35" s="329"/>
      <c r="L35" s="329"/>
    </row>
    <row r="36" spans="1:12" x14ac:dyDescent="0.3">
      <c r="A36" s="9"/>
      <c r="B36" s="329"/>
      <c r="C36" s="329"/>
      <c r="D36" s="329"/>
      <c r="E36" s="329"/>
      <c r="F36" s="329"/>
      <c r="G36" s="329"/>
      <c r="H36" s="329"/>
      <c r="I36" s="329"/>
      <c r="J36" s="329"/>
      <c r="K36" s="329"/>
      <c r="L36" s="329"/>
    </row>
    <row r="37" spans="1:12" x14ac:dyDescent="0.3">
      <c r="A37" s="9"/>
      <c r="B37" s="329"/>
      <c r="C37" s="329"/>
      <c r="D37" s="329"/>
      <c r="E37" s="329"/>
      <c r="F37" s="329"/>
      <c r="G37" s="329"/>
      <c r="H37" s="329"/>
      <c r="I37" s="329"/>
      <c r="J37" s="329"/>
      <c r="K37" s="329"/>
      <c r="L37" s="329"/>
    </row>
    <row r="38" spans="1:12" x14ac:dyDescent="0.3">
      <c r="A38" s="9"/>
      <c r="B38" s="329"/>
      <c r="C38" s="329"/>
      <c r="D38" s="329"/>
      <c r="E38" s="329"/>
      <c r="F38" s="329"/>
      <c r="G38" s="329"/>
      <c r="H38" s="329"/>
      <c r="I38" s="329"/>
      <c r="J38" s="329"/>
      <c r="K38" s="329"/>
      <c r="L38" s="329"/>
    </row>
    <row r="39" spans="1:12" x14ac:dyDescent="0.3">
      <c r="A39" s="9"/>
      <c r="B39" s="329"/>
      <c r="C39" s="329"/>
      <c r="D39" s="329"/>
      <c r="E39" s="329"/>
      <c r="F39" s="329"/>
      <c r="G39" s="329"/>
      <c r="H39" s="329"/>
      <c r="I39" s="329"/>
      <c r="J39" s="329"/>
      <c r="K39" s="329"/>
      <c r="L39" s="329"/>
    </row>
    <row r="40" spans="1:12" x14ac:dyDescent="0.3">
      <c r="A40" s="9"/>
      <c r="B40" s="329"/>
      <c r="C40" s="329"/>
      <c r="D40" s="329"/>
      <c r="E40" s="329"/>
      <c r="F40" s="329"/>
      <c r="G40" s="329"/>
      <c r="H40" s="329"/>
      <c r="I40" s="329"/>
      <c r="J40" s="329"/>
      <c r="K40" s="329"/>
      <c r="L40" s="329"/>
    </row>
    <row r="41" spans="1:12" x14ac:dyDescent="0.3">
      <c r="A41" s="9"/>
      <c r="B41" s="329"/>
      <c r="C41" s="329"/>
      <c r="D41" s="329"/>
      <c r="E41" s="329"/>
      <c r="F41" s="329"/>
      <c r="G41" s="329"/>
      <c r="H41" s="329"/>
      <c r="I41" s="329"/>
      <c r="J41" s="329"/>
      <c r="K41" s="329"/>
      <c r="L41" s="329"/>
    </row>
    <row r="42" spans="1:12" x14ac:dyDescent="0.3">
      <c r="A42" s="9"/>
      <c r="B42" s="329"/>
      <c r="C42" s="329"/>
      <c r="D42" s="329"/>
      <c r="E42" s="329"/>
      <c r="F42" s="329"/>
      <c r="G42" s="329"/>
      <c r="H42" s="329"/>
      <c r="I42" s="329"/>
      <c r="J42" s="329"/>
      <c r="K42" s="329"/>
      <c r="L42" s="329"/>
    </row>
    <row r="43" spans="1:12" x14ac:dyDescent="0.3">
      <c r="A43" s="9"/>
      <c r="B43" s="329"/>
      <c r="C43" s="329"/>
      <c r="D43" s="329"/>
      <c r="E43" s="329"/>
      <c r="F43" s="329"/>
      <c r="G43" s="329"/>
      <c r="H43" s="329"/>
      <c r="I43" s="329"/>
      <c r="J43" s="329"/>
      <c r="K43" s="329"/>
      <c r="L43" s="329"/>
    </row>
    <row r="44" spans="1:12" x14ac:dyDescent="0.3">
      <c r="A44" s="9"/>
      <c r="B44" s="329"/>
      <c r="C44" s="329"/>
      <c r="D44" s="329"/>
      <c r="E44" s="329"/>
      <c r="F44" s="329"/>
      <c r="G44" s="329"/>
      <c r="H44" s="329"/>
      <c r="I44" s="329"/>
      <c r="J44" s="329"/>
      <c r="K44" s="329"/>
      <c r="L44" s="329"/>
    </row>
    <row r="45" spans="1:12" x14ac:dyDescent="0.3">
      <c r="A45" s="9"/>
      <c r="B45" s="329"/>
      <c r="C45" s="329"/>
      <c r="D45" s="329"/>
      <c r="E45" s="329"/>
      <c r="F45" s="329"/>
      <c r="G45" s="329"/>
      <c r="H45" s="329"/>
      <c r="I45" s="329"/>
      <c r="J45" s="329"/>
      <c r="K45" s="329"/>
      <c r="L45" s="329"/>
    </row>
    <row r="46" spans="1:12" x14ac:dyDescent="0.3">
      <c r="A46" s="9"/>
      <c r="B46" s="329"/>
      <c r="C46" s="329"/>
      <c r="D46" s="329"/>
      <c r="E46" s="329"/>
      <c r="F46" s="329"/>
      <c r="G46" s="329"/>
      <c r="H46" s="329"/>
      <c r="I46" s="329"/>
      <c r="J46" s="329"/>
      <c r="K46" s="329"/>
      <c r="L46" s="329"/>
    </row>
    <row r="47" spans="1:12" x14ac:dyDescent="0.3">
      <c r="A47" s="9"/>
      <c r="B47" s="329"/>
      <c r="C47" s="329"/>
      <c r="D47" s="329"/>
      <c r="E47" s="329"/>
      <c r="F47" s="329"/>
      <c r="G47" s="329"/>
      <c r="H47" s="329"/>
      <c r="I47" s="329"/>
      <c r="J47" s="329"/>
      <c r="K47" s="329"/>
      <c r="L47" s="329"/>
    </row>
    <row r="48" spans="1:12" x14ac:dyDescent="0.3">
      <c r="A48" s="9"/>
      <c r="B48" s="329"/>
      <c r="C48" s="329"/>
      <c r="D48" s="329"/>
      <c r="E48" s="329"/>
      <c r="F48" s="329"/>
      <c r="G48" s="329"/>
      <c r="H48" s="329"/>
      <c r="I48" s="329"/>
      <c r="J48" s="329"/>
      <c r="K48" s="329"/>
      <c r="L48" s="329"/>
    </row>
    <row r="49" spans="1:12" x14ac:dyDescent="0.3">
      <c r="A49" s="9"/>
      <c r="B49" s="329"/>
      <c r="C49" s="329"/>
      <c r="D49" s="329"/>
      <c r="E49" s="329"/>
      <c r="F49" s="329"/>
      <c r="G49" s="329"/>
      <c r="H49" s="329"/>
      <c r="I49" s="329"/>
      <c r="J49" s="329"/>
      <c r="K49" s="329"/>
      <c r="L49" s="329"/>
    </row>
    <row r="50" spans="1:12" x14ac:dyDescent="0.3">
      <c r="A50" s="9"/>
      <c r="B50" s="329"/>
      <c r="C50" s="329"/>
      <c r="D50" s="329"/>
      <c r="E50" s="329"/>
      <c r="F50" s="329"/>
      <c r="G50" s="329"/>
      <c r="H50" s="329"/>
      <c r="I50" s="329"/>
      <c r="J50" s="329"/>
      <c r="K50" s="329"/>
      <c r="L50" s="329"/>
    </row>
    <row r="51" spans="1:12" x14ac:dyDescent="0.3">
      <c r="A51" s="9"/>
      <c r="B51" s="329"/>
      <c r="C51" s="329"/>
      <c r="D51" s="329"/>
      <c r="E51" s="329"/>
      <c r="F51" s="329"/>
      <c r="G51" s="329"/>
      <c r="H51" s="329"/>
      <c r="I51" s="329"/>
      <c r="J51" s="329"/>
      <c r="K51" s="329"/>
      <c r="L51" s="329"/>
    </row>
    <row r="52" spans="1:12" x14ac:dyDescent="0.3">
      <c r="A52" s="9"/>
      <c r="B52" s="329"/>
      <c r="C52" s="329"/>
      <c r="D52" s="329"/>
      <c r="E52" s="329"/>
      <c r="F52" s="329"/>
      <c r="G52" s="329"/>
      <c r="H52" s="329"/>
      <c r="I52" s="329"/>
      <c r="J52" s="329"/>
      <c r="K52" s="329"/>
      <c r="L52" s="329"/>
    </row>
    <row r="53" spans="1:12" x14ac:dyDescent="0.3">
      <c r="A53" s="9"/>
      <c r="B53" s="329"/>
      <c r="C53" s="329"/>
      <c r="D53" s="329"/>
      <c r="E53" s="329"/>
      <c r="F53" s="329"/>
      <c r="G53" s="329"/>
      <c r="H53" s="329"/>
      <c r="I53" s="329"/>
      <c r="J53" s="329"/>
      <c r="K53" s="329"/>
      <c r="L53" s="329"/>
    </row>
    <row r="54" spans="1:12" x14ac:dyDescent="0.3">
      <c r="A54" s="9"/>
      <c r="B54" s="329"/>
      <c r="C54" s="329"/>
      <c r="D54" s="329"/>
      <c r="E54" s="329"/>
      <c r="F54" s="329"/>
      <c r="G54" s="329"/>
      <c r="H54" s="329"/>
      <c r="I54" s="329"/>
      <c r="J54" s="329"/>
      <c r="K54" s="329"/>
      <c r="L54" s="329"/>
    </row>
    <row r="55" spans="1:12" x14ac:dyDescent="0.3">
      <c r="A55" s="9"/>
      <c r="B55" s="329"/>
      <c r="C55" s="329"/>
      <c r="D55" s="329"/>
      <c r="E55" s="329"/>
      <c r="F55" s="329"/>
      <c r="G55" s="329"/>
      <c r="H55" s="329"/>
      <c r="I55" s="329"/>
      <c r="J55" s="329"/>
      <c r="K55" s="329"/>
      <c r="L55" s="329"/>
    </row>
    <row r="56" spans="1:12" x14ac:dyDescent="0.3">
      <c r="A56" s="9"/>
      <c r="B56" s="329"/>
      <c r="C56" s="329"/>
      <c r="D56" s="329"/>
      <c r="E56" s="329"/>
      <c r="F56" s="329"/>
      <c r="G56" s="329"/>
      <c r="H56" s="329"/>
      <c r="I56" s="329"/>
      <c r="J56" s="329"/>
      <c r="K56" s="329"/>
      <c r="L56" s="329"/>
    </row>
    <row r="57" spans="1:12" x14ac:dyDescent="0.3">
      <c r="A57" s="9"/>
      <c r="B57" s="329"/>
      <c r="C57" s="329"/>
      <c r="D57" s="329"/>
      <c r="E57" s="329"/>
      <c r="F57" s="329"/>
      <c r="G57" s="329"/>
      <c r="H57" s="329"/>
      <c r="I57" s="329"/>
      <c r="J57" s="329"/>
      <c r="K57" s="329"/>
      <c r="L57" s="329"/>
    </row>
    <row r="58" spans="1:12" x14ac:dyDescent="0.3">
      <c r="A58" s="9"/>
      <c r="B58" s="329"/>
      <c r="C58" s="329"/>
      <c r="D58" s="329"/>
      <c r="E58" s="329"/>
      <c r="F58" s="329"/>
      <c r="G58" s="329"/>
      <c r="H58" s="329"/>
      <c r="I58" s="329"/>
      <c r="J58" s="329"/>
      <c r="K58" s="329"/>
      <c r="L58" s="329"/>
    </row>
    <row r="59" spans="1:12" x14ac:dyDescent="0.3">
      <c r="A59" s="9"/>
      <c r="B59" s="329"/>
      <c r="C59" s="329"/>
      <c r="D59" s="329"/>
      <c r="E59" s="329"/>
      <c r="F59" s="329"/>
      <c r="G59" s="329"/>
      <c r="H59" s="329"/>
      <c r="I59" s="329"/>
      <c r="J59" s="329"/>
      <c r="K59" s="329"/>
      <c r="L59" s="329"/>
    </row>
    <row r="60" spans="1:12" x14ac:dyDescent="0.3">
      <c r="A60" s="9"/>
      <c r="B60" s="329"/>
      <c r="C60" s="329"/>
      <c r="D60" s="329"/>
      <c r="E60" s="329"/>
      <c r="F60" s="329"/>
      <c r="G60" s="329"/>
      <c r="H60" s="329"/>
      <c r="I60" s="329"/>
      <c r="J60" s="329"/>
      <c r="K60" s="329"/>
      <c r="L60" s="329"/>
    </row>
    <row r="61" spans="1:12" x14ac:dyDescent="0.3">
      <c r="A61" s="9"/>
      <c r="B61" s="329"/>
      <c r="C61" s="329"/>
      <c r="D61" s="329"/>
      <c r="E61" s="329"/>
      <c r="F61" s="329"/>
      <c r="G61" s="329"/>
      <c r="H61" s="329"/>
      <c r="I61" s="329"/>
      <c r="J61" s="329"/>
      <c r="K61" s="329"/>
      <c r="L61" s="329"/>
    </row>
    <row r="62" spans="1:12" x14ac:dyDescent="0.3">
      <c r="A62" s="9"/>
      <c r="B62" s="329"/>
      <c r="C62" s="329"/>
      <c r="D62" s="329"/>
      <c r="E62" s="329"/>
      <c r="F62" s="329"/>
      <c r="G62" s="329"/>
      <c r="H62" s="329"/>
      <c r="I62" s="329"/>
      <c r="J62" s="329"/>
      <c r="K62" s="329"/>
      <c r="L62" s="329"/>
    </row>
    <row r="63" spans="1:12" x14ac:dyDescent="0.3">
      <c r="A63" s="9"/>
      <c r="B63" s="329"/>
      <c r="C63" s="329"/>
      <c r="D63" s="329"/>
      <c r="E63" s="329"/>
      <c r="F63" s="329"/>
      <c r="G63" s="329"/>
      <c r="H63" s="329"/>
      <c r="I63" s="329"/>
      <c r="J63" s="329"/>
      <c r="K63" s="329"/>
      <c r="L63" s="329"/>
    </row>
    <row r="64" spans="1:12" x14ac:dyDescent="0.3">
      <c r="A64" s="9"/>
      <c r="B64" s="329"/>
      <c r="C64" s="329"/>
      <c r="D64" s="329"/>
      <c r="E64" s="329"/>
      <c r="F64" s="329"/>
      <c r="G64" s="329"/>
      <c r="H64" s="329"/>
      <c r="I64" s="329"/>
      <c r="J64" s="329"/>
      <c r="K64" s="329"/>
      <c r="L64" s="329"/>
    </row>
    <row r="65" spans="1:12" x14ac:dyDescent="0.3">
      <c r="A65" s="9"/>
      <c r="B65" s="329"/>
      <c r="C65" s="329"/>
      <c r="D65" s="329"/>
      <c r="E65" s="329"/>
      <c r="F65" s="329"/>
      <c r="G65" s="329"/>
      <c r="H65" s="329"/>
      <c r="I65" s="329"/>
      <c r="J65" s="329"/>
      <c r="K65" s="329"/>
      <c r="L65" s="329"/>
    </row>
    <row r="66" spans="1:12" x14ac:dyDescent="0.3">
      <c r="A66" s="9"/>
      <c r="B66" s="187"/>
      <c r="C66" s="187"/>
      <c r="D66" s="187"/>
      <c r="E66" s="187"/>
      <c r="F66" s="187"/>
      <c r="G66" s="187"/>
      <c r="H66" s="187"/>
      <c r="I66" s="187"/>
      <c r="J66" s="187"/>
      <c r="K66" s="187"/>
      <c r="L66" s="187"/>
    </row>
    <row r="67" spans="1:12" ht="27" customHeight="1" x14ac:dyDescent="0.3">
      <c r="A67" s="9"/>
      <c r="B67" s="331" t="s">
        <v>52</v>
      </c>
      <c r="C67" s="332"/>
      <c r="D67" s="332"/>
      <c r="E67" s="332"/>
      <c r="F67" s="332"/>
      <c r="G67" s="332"/>
      <c r="H67" s="332"/>
      <c r="I67" s="332"/>
      <c r="J67" s="332"/>
      <c r="K67" s="332"/>
      <c r="L67" s="332"/>
    </row>
    <row r="68" spans="1:12" s="13" customFormat="1" ht="18" customHeight="1" x14ac:dyDescent="0.3">
      <c r="A68" s="14"/>
      <c r="B68" s="14"/>
      <c r="C68" s="14"/>
      <c r="D68" s="14"/>
      <c r="E68" s="14"/>
      <c r="F68" s="14"/>
      <c r="G68" s="14"/>
      <c r="H68" s="14"/>
      <c r="I68" s="135"/>
      <c r="J68" s="134" t="s">
        <v>18</v>
      </c>
      <c r="K68" s="322" t="str">
        <f>IF(Business_Name="","",Business_Name)</f>
        <v/>
      </c>
      <c r="L68" s="322"/>
    </row>
    <row r="69" spans="1:12" ht="5.15" customHeight="1" x14ac:dyDescent="0.3">
      <c r="A69" s="9"/>
      <c r="B69" s="20" t="e">
        <f>IF(Payee="Participant (Utility Customer)","This page is not applicable. Payee is selected as the Customer on Page 1",IF(Payee="Contractor","In order for the rebate check to be paid to the Contractor, the Customer's invoice must show a deduction for the rebate amount.",""))</f>
        <v>#REF!</v>
      </c>
      <c r="C69" s="20"/>
      <c r="D69" s="20"/>
      <c r="E69" s="20"/>
      <c r="F69" s="20"/>
      <c r="G69" s="20"/>
      <c r="H69" s="20"/>
      <c r="I69" s="138"/>
      <c r="J69" s="138"/>
      <c r="K69" s="139"/>
      <c r="L69" s="139"/>
    </row>
    <row r="70" spans="1:12" s="13" customFormat="1" ht="18" customHeight="1" x14ac:dyDescent="0.3">
      <c r="A70" s="14"/>
      <c r="B70" s="20"/>
      <c r="C70" s="20"/>
      <c r="D70" s="20"/>
      <c r="E70" s="20"/>
      <c r="F70" s="20"/>
      <c r="G70" s="20"/>
      <c r="H70" s="20"/>
      <c r="I70" s="135"/>
      <c r="J70" s="134" t="s">
        <v>19</v>
      </c>
      <c r="K70" s="322" t="str">
        <f>IF(Inputs!C22="","not preapproved",Inputs!C22)</f>
        <v>not preapproved</v>
      </c>
      <c r="L70" s="322"/>
    </row>
    <row r="71" spans="1:12" ht="5.15" customHeight="1" x14ac:dyDescent="0.3">
      <c r="A71" s="9"/>
      <c r="B71" s="325" t="str">
        <f>ApplicationName&amp;" "&amp;ApplicationVersion</f>
        <v>Service Provider Development Grant Application 22.1</v>
      </c>
      <c r="C71" s="325"/>
      <c r="D71" s="325"/>
      <c r="E71" s="325"/>
      <c r="F71" s="325"/>
      <c r="G71" s="325"/>
      <c r="H71" s="325"/>
      <c r="I71" s="138"/>
      <c r="J71" s="140"/>
      <c r="K71" s="139"/>
      <c r="L71" s="139"/>
    </row>
    <row r="72" spans="1:12" s="13" customFormat="1" ht="18" customHeight="1" x14ac:dyDescent="0.3">
      <c r="A72" s="14"/>
      <c r="B72" s="325"/>
      <c r="C72" s="325"/>
      <c r="D72" s="325"/>
      <c r="E72" s="325"/>
      <c r="F72" s="325"/>
      <c r="G72" s="325"/>
      <c r="H72" s="325"/>
      <c r="I72" s="135"/>
      <c r="J72" s="134" t="s">
        <v>82</v>
      </c>
      <c r="K72" s="333" t="str">
        <f>IF(Inputs!C21="not preapproved","not preapproved",Inputs!C21)</f>
        <v>not preapproved</v>
      </c>
      <c r="L72" s="322"/>
    </row>
    <row r="73" spans="1:12" s="13" customFormat="1" x14ac:dyDescent="0.3">
      <c r="A73" s="14"/>
      <c r="B73" s="17"/>
      <c r="C73" s="17"/>
      <c r="D73" s="17"/>
      <c r="E73" s="17"/>
      <c r="F73" s="17"/>
      <c r="G73" s="17"/>
      <c r="H73" s="17"/>
      <c r="I73" s="14"/>
      <c r="J73" s="8"/>
      <c r="K73" s="18"/>
      <c r="L73" s="15"/>
    </row>
    <row r="74" spans="1:12" ht="14.15" x14ac:dyDescent="0.3">
      <c r="A74" s="9"/>
      <c r="B74" s="324" t="s">
        <v>50</v>
      </c>
      <c r="C74" s="324"/>
      <c r="D74" s="324"/>
      <c r="E74" s="324"/>
      <c r="F74" s="324"/>
      <c r="G74" s="324"/>
      <c r="H74" s="324"/>
      <c r="I74" s="324"/>
      <c r="J74" s="324"/>
      <c r="K74" s="324"/>
      <c r="L74" s="324"/>
    </row>
    <row r="75" spans="1:12" ht="12.75" customHeight="1" x14ac:dyDescent="0.3">
      <c r="A75" s="9"/>
      <c r="B75" s="17"/>
      <c r="C75" s="17"/>
      <c r="D75" s="17"/>
      <c r="E75" s="17"/>
      <c r="F75" s="17"/>
      <c r="G75" s="17"/>
      <c r="H75" s="17"/>
      <c r="I75" s="14"/>
      <c r="J75" s="8"/>
      <c r="K75" s="18"/>
      <c r="L75" s="15"/>
    </row>
    <row r="76" spans="1:12" ht="12.75" customHeight="1" x14ac:dyDescent="0.3">
      <c r="A76" s="9"/>
      <c r="B76" s="17"/>
      <c r="C76" s="17"/>
      <c r="D76" s="17"/>
      <c r="E76" s="17"/>
      <c r="F76" s="17"/>
      <c r="G76" s="17"/>
      <c r="H76" s="17"/>
      <c r="I76" s="14"/>
      <c r="J76" s="8"/>
      <c r="K76" s="18"/>
      <c r="L76" s="15"/>
    </row>
    <row r="77" spans="1:12" ht="12.75" customHeight="1" x14ac:dyDescent="0.3">
      <c r="A77" s="9"/>
      <c r="B77" s="17"/>
      <c r="C77" s="17"/>
      <c r="D77" s="17"/>
      <c r="E77" s="17"/>
      <c r="F77" s="17"/>
      <c r="G77" s="17"/>
      <c r="H77" s="17"/>
      <c r="I77" s="14"/>
      <c r="J77" s="8"/>
      <c r="K77" s="18"/>
      <c r="L77" s="15"/>
    </row>
    <row r="78" spans="1:12" ht="12.75" customHeight="1" x14ac:dyDescent="0.3">
      <c r="A78" s="9"/>
      <c r="B78" s="17"/>
      <c r="C78" s="17"/>
      <c r="D78" s="17"/>
      <c r="E78" s="17"/>
      <c r="F78" s="17"/>
      <c r="G78" s="17"/>
      <c r="H78" s="17"/>
      <c r="I78" s="14"/>
      <c r="J78" s="8"/>
      <c r="K78" s="18"/>
      <c r="L78" s="15"/>
    </row>
    <row r="79" spans="1:12" ht="12.75" customHeight="1" x14ac:dyDescent="0.3">
      <c r="A79" s="9"/>
      <c r="B79" s="17"/>
      <c r="C79" s="17"/>
      <c r="D79" s="17"/>
      <c r="E79" s="17"/>
      <c r="F79" s="17"/>
      <c r="G79" s="17"/>
      <c r="H79" s="17"/>
      <c r="I79" s="14"/>
      <c r="J79" s="8"/>
      <c r="K79" s="18"/>
      <c r="L79" s="15"/>
    </row>
    <row r="80" spans="1:12" ht="12.75" customHeight="1" x14ac:dyDescent="0.3">
      <c r="A80" s="9"/>
      <c r="B80" s="17"/>
      <c r="C80" s="17"/>
      <c r="D80" s="17"/>
      <c r="E80" s="17"/>
      <c r="F80" s="17"/>
      <c r="G80" s="17"/>
      <c r="H80" s="17"/>
      <c r="I80" s="14"/>
      <c r="J80" s="8"/>
      <c r="K80" s="18"/>
      <c r="L80" s="15"/>
    </row>
    <row r="81" spans="1:12" ht="12.75" customHeight="1" x14ac:dyDescent="0.3">
      <c r="A81" s="9"/>
      <c r="B81" s="17"/>
      <c r="C81" s="17"/>
      <c r="D81" s="17"/>
      <c r="E81" s="17"/>
      <c r="F81" s="17"/>
      <c r="G81" s="17"/>
      <c r="H81" s="17"/>
      <c r="I81" s="14"/>
      <c r="J81" s="8"/>
      <c r="K81" s="18"/>
      <c r="L81" s="15"/>
    </row>
    <row r="82" spans="1:12" ht="12.75" customHeight="1" x14ac:dyDescent="0.3">
      <c r="A82" s="9"/>
      <c r="B82" s="17"/>
      <c r="C82" s="17"/>
      <c r="D82" s="17"/>
      <c r="E82" s="17"/>
      <c r="F82" s="17"/>
      <c r="G82" s="17"/>
      <c r="H82" s="17"/>
      <c r="I82" s="14"/>
      <c r="J82" s="8"/>
      <c r="K82" s="18"/>
      <c r="L82" s="15"/>
    </row>
    <row r="83" spans="1:12" ht="12.75" customHeight="1" x14ac:dyDescent="0.3">
      <c r="A83" s="9"/>
      <c r="B83" s="17"/>
      <c r="C83" s="17"/>
      <c r="D83" s="17"/>
      <c r="E83" s="17"/>
      <c r="F83" s="17"/>
      <c r="G83" s="17"/>
      <c r="H83" s="17"/>
      <c r="I83" s="14"/>
      <c r="J83" s="8"/>
      <c r="K83" s="18"/>
      <c r="L83" s="15"/>
    </row>
    <row r="84" spans="1:12" ht="12.75" customHeight="1" x14ac:dyDescent="0.3">
      <c r="A84" s="9"/>
      <c r="B84" s="17"/>
      <c r="C84" s="17"/>
      <c r="D84" s="17"/>
      <c r="E84" s="17"/>
      <c r="F84" s="17"/>
      <c r="G84" s="17"/>
      <c r="H84" s="17"/>
      <c r="I84" s="14"/>
      <c r="J84" s="8"/>
      <c r="K84" s="18"/>
      <c r="L84" s="15"/>
    </row>
    <row r="85" spans="1:12" ht="12.75" customHeight="1" x14ac:dyDescent="0.3">
      <c r="A85" s="9"/>
      <c r="B85" s="17"/>
      <c r="C85" s="17"/>
      <c r="D85" s="17"/>
      <c r="E85" s="17"/>
      <c r="F85" s="17"/>
      <c r="G85" s="17"/>
      <c r="H85" s="17"/>
      <c r="I85" s="14"/>
      <c r="J85" s="8"/>
      <c r="K85" s="18"/>
      <c r="L85" s="15"/>
    </row>
    <row r="86" spans="1:12" ht="12.75" customHeight="1" x14ac:dyDescent="0.3">
      <c r="A86" s="9"/>
      <c r="B86" s="17"/>
      <c r="C86" s="17"/>
      <c r="D86" s="17"/>
      <c r="E86" s="17"/>
      <c r="F86" s="17"/>
      <c r="G86" s="17"/>
      <c r="H86" s="17"/>
      <c r="I86" s="14"/>
      <c r="J86" s="8"/>
      <c r="K86" s="18"/>
      <c r="L86" s="15"/>
    </row>
    <row r="87" spans="1:12" ht="12.75" customHeight="1" x14ac:dyDescent="0.3">
      <c r="A87" s="9"/>
      <c r="B87" s="17"/>
      <c r="C87" s="17"/>
      <c r="D87" s="17"/>
      <c r="E87" s="17"/>
      <c r="F87" s="17"/>
      <c r="G87" s="17"/>
      <c r="H87" s="17"/>
      <c r="I87" s="14"/>
      <c r="J87" s="8"/>
      <c r="K87" s="18"/>
      <c r="L87" s="15"/>
    </row>
    <row r="88" spans="1:12" ht="12.75" customHeight="1" x14ac:dyDescent="0.3">
      <c r="A88" s="9"/>
      <c r="B88" s="17"/>
      <c r="C88" s="17"/>
      <c r="D88" s="17"/>
      <c r="E88" s="17"/>
      <c r="F88" s="17"/>
      <c r="G88" s="17"/>
      <c r="H88" s="17"/>
      <c r="I88" s="14"/>
      <c r="J88" s="8"/>
      <c r="K88" s="18"/>
      <c r="L88" s="15"/>
    </row>
    <row r="89" spans="1:12" ht="12.75" customHeight="1" x14ac:dyDescent="0.3">
      <c r="A89" s="9"/>
      <c r="B89" s="17"/>
      <c r="C89" s="17"/>
      <c r="D89" s="17"/>
      <c r="E89" s="17"/>
      <c r="F89" s="17"/>
      <c r="G89" s="17"/>
      <c r="H89" s="17"/>
      <c r="I89" s="14"/>
      <c r="J89" s="8"/>
      <c r="K89" s="18"/>
      <c r="L89" s="15"/>
    </row>
    <row r="90" spans="1:12" ht="12.75" customHeight="1" x14ac:dyDescent="0.3">
      <c r="A90" s="9"/>
      <c r="B90" s="17"/>
      <c r="C90" s="17"/>
      <c r="D90" s="17"/>
      <c r="E90" s="17"/>
      <c r="F90" s="17"/>
      <c r="G90" s="17"/>
      <c r="H90" s="17"/>
      <c r="I90" s="14"/>
      <c r="J90" s="8"/>
      <c r="K90" s="18"/>
      <c r="L90" s="15"/>
    </row>
    <row r="91" spans="1:12" ht="12.75" customHeight="1" x14ac:dyDescent="0.3">
      <c r="A91" s="9"/>
      <c r="B91" s="17"/>
      <c r="C91" s="17"/>
      <c r="D91" s="17"/>
      <c r="E91" s="17"/>
      <c r="F91" s="17"/>
      <c r="G91" s="17"/>
      <c r="H91" s="17"/>
      <c r="I91" s="14"/>
      <c r="J91" s="8"/>
      <c r="K91" s="18"/>
      <c r="L91" s="15"/>
    </row>
    <row r="92" spans="1:12" ht="12.75" customHeight="1" x14ac:dyDescent="0.3">
      <c r="A92" s="9"/>
      <c r="B92" s="17"/>
      <c r="C92" s="17"/>
      <c r="D92" s="17"/>
      <c r="E92" s="17"/>
      <c r="F92" s="17"/>
      <c r="G92" s="17"/>
      <c r="H92" s="17"/>
      <c r="I92" s="14"/>
      <c r="J92" s="8"/>
      <c r="K92" s="18"/>
      <c r="L92" s="15"/>
    </row>
    <row r="93" spans="1:12" ht="12.75" customHeight="1" x14ac:dyDescent="0.3">
      <c r="A93" s="9"/>
      <c r="B93" s="17"/>
      <c r="C93" s="17"/>
      <c r="D93" s="17"/>
      <c r="E93" s="17"/>
      <c r="F93" s="17"/>
      <c r="G93" s="17"/>
      <c r="H93" s="17"/>
      <c r="I93" s="14"/>
      <c r="J93" s="8"/>
      <c r="K93" s="18"/>
      <c r="L93" s="15"/>
    </row>
    <row r="94" spans="1:12" ht="12.75" customHeight="1" x14ac:dyDescent="0.3">
      <c r="A94" s="9"/>
      <c r="B94" s="17"/>
      <c r="C94" s="17"/>
      <c r="D94" s="17"/>
      <c r="E94" s="17"/>
      <c r="F94" s="17"/>
      <c r="G94" s="17"/>
      <c r="H94" s="17"/>
      <c r="I94" s="14"/>
      <c r="J94" s="8"/>
      <c r="K94" s="18"/>
      <c r="L94" s="15"/>
    </row>
    <row r="95" spans="1:12" ht="12.75" customHeight="1" x14ac:dyDescent="0.3">
      <c r="A95" s="9"/>
      <c r="B95" s="17"/>
      <c r="C95" s="17"/>
      <c r="D95" s="17"/>
      <c r="E95" s="17"/>
      <c r="F95" s="17"/>
      <c r="G95" s="17"/>
      <c r="H95" s="17"/>
      <c r="I95" s="14"/>
      <c r="J95" s="8"/>
      <c r="K95" s="18"/>
      <c r="L95" s="15"/>
    </row>
    <row r="96" spans="1:12" x14ac:dyDescent="0.3">
      <c r="A96" s="9"/>
      <c r="B96" s="334" t="s">
        <v>25</v>
      </c>
      <c r="C96" s="334"/>
      <c r="D96" s="334"/>
      <c r="E96" s="334"/>
      <c r="F96" s="334"/>
      <c r="G96" s="334"/>
      <c r="H96" s="334"/>
      <c r="I96" s="334"/>
      <c r="J96" s="334"/>
      <c r="K96" s="334"/>
      <c r="L96" s="334"/>
    </row>
    <row r="97" spans="1:12" ht="31.5" customHeight="1" x14ac:dyDescent="0.3">
      <c r="A97" s="9"/>
      <c r="B97" s="335" t="s">
        <v>148</v>
      </c>
      <c r="C97" s="335"/>
      <c r="D97" s="335"/>
      <c r="E97" s="335"/>
      <c r="F97" s="335"/>
      <c r="G97" s="335"/>
      <c r="H97" s="335"/>
      <c r="I97" s="335"/>
      <c r="J97" s="335"/>
      <c r="K97" s="335"/>
      <c r="L97" s="335"/>
    </row>
    <row r="98" spans="1:12" ht="23.25" customHeight="1" x14ac:dyDescent="0.3">
      <c r="A98" s="9"/>
      <c r="B98" s="141"/>
      <c r="C98" s="142" t="s">
        <v>26</v>
      </c>
      <c r="D98" s="336"/>
      <c r="E98" s="336"/>
      <c r="F98" s="336"/>
      <c r="G98" s="336"/>
      <c r="H98" s="143"/>
      <c r="I98" s="144" t="s">
        <v>22</v>
      </c>
      <c r="J98" s="316"/>
      <c r="K98" s="316"/>
      <c r="L98" s="316"/>
    </row>
    <row r="99" spans="1:12" ht="23.25" customHeight="1" x14ac:dyDescent="0.3">
      <c r="A99" s="9"/>
      <c r="B99" s="138"/>
      <c r="C99" s="142" t="s">
        <v>20</v>
      </c>
      <c r="D99" s="330"/>
      <c r="E99" s="330"/>
      <c r="F99" s="330"/>
      <c r="G99" s="330"/>
      <c r="H99" s="143"/>
      <c r="I99" s="142" t="s">
        <v>23</v>
      </c>
      <c r="J99" s="316"/>
      <c r="K99" s="316"/>
      <c r="L99" s="316"/>
    </row>
    <row r="100" spans="1:12" ht="23.25" customHeight="1" x14ac:dyDescent="0.3">
      <c r="A100" s="9"/>
      <c r="B100" s="138"/>
      <c r="C100" s="144" t="s">
        <v>21</v>
      </c>
      <c r="D100" s="330"/>
      <c r="E100" s="330"/>
      <c r="F100" s="330"/>
      <c r="G100" s="330"/>
      <c r="H100" s="143"/>
      <c r="I100" s="135"/>
      <c r="J100" s="135"/>
      <c r="K100" s="135"/>
      <c r="L100" s="138"/>
    </row>
    <row r="101" spans="1:12" ht="23.25" customHeight="1" x14ac:dyDescent="0.3">
      <c r="A101" s="9"/>
      <c r="B101" s="138"/>
      <c r="C101" s="144" t="s">
        <v>10</v>
      </c>
      <c r="D101" s="321"/>
      <c r="E101" s="321"/>
      <c r="F101" s="321"/>
      <c r="G101" s="321"/>
      <c r="H101" s="135"/>
      <c r="I101" s="135"/>
      <c r="J101" s="135"/>
      <c r="K101" s="135"/>
      <c r="L101" s="138"/>
    </row>
    <row r="102" spans="1:12" ht="23.25" customHeight="1" x14ac:dyDescent="0.3">
      <c r="A102" s="9"/>
      <c r="B102" s="138"/>
      <c r="C102" s="144" t="s">
        <v>4</v>
      </c>
      <c r="D102" s="321"/>
      <c r="E102" s="321"/>
      <c r="F102" s="321"/>
      <c r="G102" s="321"/>
      <c r="H102" s="135"/>
      <c r="I102" s="135"/>
      <c r="J102" s="135"/>
      <c r="K102" s="135"/>
      <c r="L102" s="145"/>
    </row>
    <row r="103" spans="1:12" ht="23.25" customHeight="1" x14ac:dyDescent="0.3">
      <c r="A103" s="9"/>
      <c r="B103" s="138"/>
      <c r="C103" s="144" t="s">
        <v>24</v>
      </c>
      <c r="D103" s="321"/>
      <c r="E103" s="321"/>
      <c r="F103" s="321"/>
      <c r="G103" s="321"/>
      <c r="H103" s="135"/>
      <c r="I103" s="135"/>
      <c r="J103" s="135"/>
      <c r="K103" s="135"/>
      <c r="L103" s="145"/>
    </row>
    <row r="104" spans="1:12" ht="23.25" customHeight="1" x14ac:dyDescent="0.3">
      <c r="A104" s="9"/>
      <c r="B104" s="138"/>
      <c r="C104" s="144"/>
      <c r="D104" s="146"/>
      <c r="E104" s="146"/>
      <c r="F104" s="146"/>
      <c r="G104" s="146"/>
      <c r="H104" s="135"/>
      <c r="I104" s="135"/>
      <c r="J104" s="135"/>
      <c r="K104" s="135"/>
      <c r="L104" s="145"/>
    </row>
    <row r="105" spans="1:12" s="38" customFormat="1" hidden="1" x14ac:dyDescent="0.3">
      <c r="B105" s="319"/>
      <c r="C105" s="319"/>
      <c r="D105" s="319"/>
      <c r="E105" s="319"/>
      <c r="F105" s="319"/>
      <c r="G105" s="319"/>
      <c r="H105" s="319"/>
      <c r="I105" s="319"/>
      <c r="J105" s="319"/>
      <c r="K105" s="319"/>
      <c r="L105" s="319"/>
    </row>
    <row r="106" spans="1:12" s="38" customFormat="1" ht="19.5" customHeight="1" x14ac:dyDescent="0.3">
      <c r="B106" s="320"/>
      <c r="C106" s="320"/>
      <c r="D106" s="320"/>
      <c r="E106" s="320"/>
      <c r="F106" s="320"/>
      <c r="G106" s="320"/>
      <c r="H106" s="320"/>
      <c r="I106" s="320"/>
      <c r="J106" s="320"/>
      <c r="K106" s="320"/>
      <c r="L106" s="320"/>
    </row>
    <row r="107" spans="1:12" s="38" customFormat="1" ht="23.25" customHeight="1" x14ac:dyDescent="0.3">
      <c r="B107" s="60"/>
      <c r="C107" s="57"/>
      <c r="D107" s="317"/>
      <c r="E107" s="317"/>
      <c r="F107" s="317"/>
      <c r="G107" s="317"/>
      <c r="H107" s="61"/>
      <c r="I107" s="57"/>
      <c r="J107" s="315"/>
      <c r="K107" s="315"/>
      <c r="L107" s="315"/>
    </row>
    <row r="108" spans="1:12" s="38" customFormat="1" ht="23.25" customHeight="1" x14ac:dyDescent="0.3">
      <c r="B108" s="62"/>
      <c r="C108" s="57"/>
      <c r="D108" s="317"/>
      <c r="E108" s="317"/>
      <c r="F108" s="317"/>
      <c r="G108" s="317"/>
      <c r="H108" s="61"/>
      <c r="I108" s="57"/>
      <c r="J108" s="6"/>
      <c r="K108" s="59"/>
      <c r="L108" s="57"/>
    </row>
    <row r="109" spans="1:12" s="38" customFormat="1" x14ac:dyDescent="0.3">
      <c r="B109" s="60"/>
      <c r="C109" s="61"/>
      <c r="D109" s="61"/>
      <c r="E109" s="6"/>
      <c r="F109" s="6"/>
      <c r="G109" s="61"/>
      <c r="H109" s="61"/>
      <c r="I109" s="61"/>
      <c r="J109" s="6"/>
      <c r="K109" s="59"/>
      <c r="L109" s="59"/>
    </row>
    <row r="110" spans="1:12" s="38" customFormat="1" hidden="1" x14ac:dyDescent="0.3">
      <c r="B110" s="319"/>
      <c r="C110" s="319"/>
      <c r="D110" s="319"/>
      <c r="E110" s="319"/>
      <c r="F110" s="319"/>
      <c r="G110" s="319"/>
      <c r="H110" s="319"/>
      <c r="I110" s="319"/>
      <c r="J110" s="319"/>
      <c r="K110" s="319"/>
      <c r="L110" s="319"/>
    </row>
    <row r="111" spans="1:12" s="38" customFormat="1" ht="23.25" customHeight="1" x14ac:dyDescent="0.3">
      <c r="B111" s="59"/>
      <c r="C111" s="57"/>
      <c r="D111" s="317"/>
      <c r="E111" s="317"/>
      <c r="F111" s="317"/>
      <c r="G111" s="317"/>
      <c r="H111" s="6"/>
      <c r="I111" s="57"/>
      <c r="J111" s="315"/>
      <c r="K111" s="315"/>
      <c r="L111" s="315"/>
    </row>
    <row r="112" spans="1:12" s="38" customFormat="1" ht="23.25" customHeight="1" x14ac:dyDescent="0.3">
      <c r="B112" s="59"/>
      <c r="C112" s="57"/>
      <c r="D112" s="317"/>
      <c r="E112" s="317"/>
      <c r="F112" s="317"/>
      <c r="G112" s="317"/>
      <c r="H112" s="6"/>
      <c r="I112" s="6"/>
      <c r="J112" s="6"/>
      <c r="K112" s="6"/>
      <c r="L112" s="59"/>
    </row>
    <row r="113" spans="2:12" s="38" customFormat="1" ht="23.25" customHeight="1" x14ac:dyDescent="0.3">
      <c r="B113" s="6"/>
      <c r="C113" s="57"/>
      <c r="D113" s="318"/>
      <c r="E113" s="318"/>
      <c r="F113" s="318"/>
      <c r="G113" s="318"/>
      <c r="H113" s="6"/>
      <c r="I113" s="6"/>
      <c r="J113" s="6"/>
      <c r="K113" s="6"/>
      <c r="L113" s="59"/>
    </row>
    <row r="114" spans="2:12" s="38" customFormat="1" ht="23.25" customHeight="1" x14ac:dyDescent="0.3">
      <c r="B114" s="6"/>
      <c r="C114" s="57"/>
      <c r="D114" s="318"/>
      <c r="E114" s="318"/>
      <c r="F114" s="318"/>
      <c r="G114" s="318"/>
      <c r="H114" s="6"/>
      <c r="I114" s="6"/>
      <c r="J114" s="6"/>
      <c r="K114" s="6"/>
      <c r="L114" s="59"/>
    </row>
    <row r="115" spans="2:12" s="38" customFormat="1" ht="23.25" customHeight="1" x14ac:dyDescent="0.3">
      <c r="B115" s="59"/>
      <c r="C115" s="57"/>
      <c r="D115" s="318"/>
      <c r="E115" s="318"/>
      <c r="F115" s="318"/>
      <c r="G115" s="318"/>
      <c r="H115" s="6"/>
      <c r="I115" s="6"/>
      <c r="J115" s="6"/>
      <c r="K115" s="6"/>
      <c r="L115" s="59"/>
    </row>
    <row r="116" spans="2:12" s="38" customFormat="1" ht="23.25" customHeight="1" x14ac:dyDescent="0.3">
      <c r="B116" s="59"/>
      <c r="C116" s="57"/>
      <c r="D116" s="58"/>
      <c r="E116" s="58"/>
      <c r="F116" s="58"/>
      <c r="G116" s="58"/>
      <c r="H116" s="6"/>
      <c r="I116" s="6"/>
      <c r="J116" s="6"/>
      <c r="K116" s="6"/>
      <c r="L116" s="59"/>
    </row>
    <row r="117" spans="2:12" ht="44.25" customHeight="1" x14ac:dyDescent="0.3">
      <c r="B117" s="313" t="s">
        <v>51</v>
      </c>
      <c r="C117" s="314"/>
      <c r="D117" s="314"/>
      <c r="E117" s="314"/>
      <c r="F117" s="314"/>
      <c r="G117" s="314"/>
      <c r="H117" s="314"/>
      <c r="I117" s="314"/>
      <c r="J117" s="314"/>
      <c r="K117" s="314"/>
      <c r="L117" s="314"/>
    </row>
    <row r="118" spans="2:12" ht="19.5" customHeight="1" x14ac:dyDescent="0.3"/>
    <row r="119" spans="2:12" x14ac:dyDescent="0.3"/>
  </sheetData>
  <sheetProtection algorithmName="SHA-512" hashValue="W0hyvfrPjPonr2RNBz8KINIum76truh8xldPoVRpWzk+zD41EhRQckbK0sbYI6SQw7xQqt6BwOBgu9PJAl+2qw==" saltValue="e9foU6KD1M/e6uRLNZF9qw==" spinCount="100000" sheet="1" formatCells="0"/>
  <protectedRanges>
    <protectedRange sqref="H100:H101 D111:H111 D112:I116 J98:K98 D100:G104 D98:H99" name="Range1"/>
  </protectedRanges>
  <mergeCells count="39">
    <mergeCell ref="B14:L65"/>
    <mergeCell ref="D100:G100"/>
    <mergeCell ref="D101:G101"/>
    <mergeCell ref="D102:G102"/>
    <mergeCell ref="B67:L67"/>
    <mergeCell ref="K68:L68"/>
    <mergeCell ref="K70:L70"/>
    <mergeCell ref="K72:L72"/>
    <mergeCell ref="D99:G99"/>
    <mergeCell ref="B74:L74"/>
    <mergeCell ref="B96:L96"/>
    <mergeCell ref="B97:L97"/>
    <mergeCell ref="D98:G98"/>
    <mergeCell ref="B71:H72"/>
    <mergeCell ref="K2:L2"/>
    <mergeCell ref="K4:L4"/>
    <mergeCell ref="K6:L6"/>
    <mergeCell ref="B7:L7"/>
    <mergeCell ref="B13:L13"/>
    <mergeCell ref="B5:H6"/>
    <mergeCell ref="B8:L8"/>
    <mergeCell ref="B9:B12"/>
    <mergeCell ref="C9:L12"/>
    <mergeCell ref="B117:L117"/>
    <mergeCell ref="J107:L107"/>
    <mergeCell ref="J111:L111"/>
    <mergeCell ref="J98:L98"/>
    <mergeCell ref="J99:L99"/>
    <mergeCell ref="D112:G112"/>
    <mergeCell ref="D115:G115"/>
    <mergeCell ref="B105:L105"/>
    <mergeCell ref="B106:L106"/>
    <mergeCell ref="D107:G107"/>
    <mergeCell ref="D108:G108"/>
    <mergeCell ref="D103:G103"/>
    <mergeCell ref="D113:G113"/>
    <mergeCell ref="D114:G114"/>
    <mergeCell ref="D111:G111"/>
    <mergeCell ref="B110:L110"/>
  </mergeCells>
  <pageMargins left="0.38" right="0.28000000000000003" top="0.27" bottom="0.33" header="0.3" footer="0.3"/>
  <pageSetup scale="88" fitToHeight="2" orientation="portrait" r:id="rId1"/>
  <rowBreaks count="1" manualBreakCount="1">
    <brk id="67"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69</vt:i4>
      </vt:variant>
    </vt:vector>
  </HeadingPairs>
  <TitlesOfParts>
    <vt:vector size="77" baseType="lpstr">
      <vt:lpstr>Inputs</vt:lpstr>
      <vt:lpstr>Export</vt:lpstr>
      <vt:lpstr>Revision key</vt:lpstr>
      <vt:lpstr>Lookups</vt:lpstr>
      <vt:lpstr>Instructions</vt:lpstr>
      <vt:lpstr>Training reimbursement</vt:lpstr>
      <vt:lpstr>Marketing reimbursement</vt:lpstr>
      <vt:lpstr>Request for payment</vt:lpstr>
      <vt:lpstr>'Marketing reimbursement'!address</vt:lpstr>
      <vt:lpstr>'Training reimbursement'!address</vt:lpstr>
      <vt:lpstr>ApplicationName</vt:lpstr>
      <vt:lpstr>ApplicationVersion</vt:lpstr>
      <vt:lpstr>ApprovalCode</vt:lpstr>
      <vt:lpstr>BonusAllow</vt:lpstr>
      <vt:lpstr>'Marketing reimbursement'!Business_Name</vt:lpstr>
      <vt:lpstr>Business_Name</vt:lpstr>
      <vt:lpstr>'Marketing reimbursement'!city_state</vt:lpstr>
      <vt:lpstr>'Training reimbursement'!city_state</vt:lpstr>
      <vt:lpstr>'Marketing reimbursement'!company_name</vt:lpstr>
      <vt:lpstr>'Training reimbursement'!company_name</vt:lpstr>
      <vt:lpstr>'Marketing reimbursement'!Course_title</vt:lpstr>
      <vt:lpstr>Course_title</vt:lpstr>
      <vt:lpstr>'Marketing reimbursement'!Customer_CompanyName</vt:lpstr>
      <vt:lpstr>'Training reimbursement'!Customer_CompanyName</vt:lpstr>
      <vt:lpstr>'Marketing reimbursement'!Customer_CompanyName_Legal</vt:lpstr>
      <vt:lpstr>'Training reimbursement'!Customer_CompanyName_Legal</vt:lpstr>
      <vt:lpstr>'Marketing reimbursement'!Customer_Contact</vt:lpstr>
      <vt:lpstr>'Training reimbursement'!Customer_Contact</vt:lpstr>
      <vt:lpstr>'Marketing reimbursement'!Customer_Mailing_Address</vt:lpstr>
      <vt:lpstr>'Training reimbursement'!Customer_Mailing_Address</vt:lpstr>
      <vt:lpstr>'Marketing reimbursement'!Customer_Mailing_City</vt:lpstr>
      <vt:lpstr>'Training reimbursement'!Customer_Mailing_City</vt:lpstr>
      <vt:lpstr>'Marketing reimbursement'!Customer_Site_Address</vt:lpstr>
      <vt:lpstr>'Training reimbursement'!Customer_Site_Address</vt:lpstr>
      <vt:lpstr>'Marketing reimbursement'!Customer_Site_City</vt:lpstr>
      <vt:lpstr>'Training reimbursement'!Customer_Site_City</vt:lpstr>
      <vt:lpstr>'Marketing reimbursement'!Customer_Title</vt:lpstr>
      <vt:lpstr>'Training reimbursement'!Customer_Title</vt:lpstr>
      <vt:lpstr>Date_Application</vt:lpstr>
      <vt:lpstr>Date_Application_Final</vt:lpstr>
      <vt:lpstr>Date_Paid</vt:lpstr>
      <vt:lpstr>Date_Preapproval</vt:lpstr>
      <vt:lpstr>'Marketing reimbursement'!dba</vt:lpstr>
      <vt:lpstr>'Training reimbursement'!dba</vt:lpstr>
      <vt:lpstr>DemandReduction_Total</vt:lpstr>
      <vt:lpstr>FileName</vt:lpstr>
      <vt:lpstr>'Marketing reimbursement'!name</vt:lpstr>
      <vt:lpstr>'Training reimbursement'!name</vt:lpstr>
      <vt:lpstr>'Marketing reimbursement'!Participant_Address</vt:lpstr>
      <vt:lpstr>'Training reimbursement'!Participant_Address</vt:lpstr>
      <vt:lpstr>'Marketing reimbursement'!Participant_Business</vt:lpstr>
      <vt:lpstr>'Training reimbursement'!Participant_Business</vt:lpstr>
      <vt:lpstr>'Marketing reimbursement'!Participant_City_State</vt:lpstr>
      <vt:lpstr>'Training reimbursement'!Participant_City_State</vt:lpstr>
      <vt:lpstr>'Marketing reimbursement'!Participant_Contact</vt:lpstr>
      <vt:lpstr>'Training reimbursement'!Participant_Contact</vt:lpstr>
      <vt:lpstr>'Marketing reimbursement'!Participant_Contact_Title</vt:lpstr>
      <vt:lpstr>'Training reimbursement'!Participant_Contact_Title</vt:lpstr>
      <vt:lpstr>'Marketing reimbursement'!Participant_DBA</vt:lpstr>
      <vt:lpstr>'Training reimbursement'!Participant_DBA</vt:lpstr>
      <vt:lpstr>'Marketing reimbursement'!Participant_Email</vt:lpstr>
      <vt:lpstr>'Training reimbursement'!Participant_Email</vt:lpstr>
      <vt:lpstr>'Marketing reimbursement'!Participant_Phone</vt:lpstr>
      <vt:lpstr>'Training reimbursement'!Participant_Phone</vt:lpstr>
      <vt:lpstr>PeakCoincidence_Summer</vt:lpstr>
      <vt:lpstr>Instructions!Print_Area</vt:lpstr>
      <vt:lpstr>'Marketing reimbursement'!Print_Area</vt:lpstr>
      <vt:lpstr>'Request for payment'!Print_Area</vt:lpstr>
      <vt:lpstr>'Training reimbursement'!Print_Area</vt:lpstr>
      <vt:lpstr>ProjectName</vt:lpstr>
      <vt:lpstr>ProjectNumber</vt:lpstr>
      <vt:lpstr>ProjectStatus</vt:lpstr>
      <vt:lpstr>Rebate_CapExceed</vt:lpstr>
      <vt:lpstr>Rebate_Directive</vt:lpstr>
      <vt:lpstr>'Marketing reimbursement'!title</vt:lpstr>
      <vt:lpstr>'Training reimbursement'!title</vt:lpstr>
      <vt:lpstr>WaiveCap</vt:lpstr>
    </vt:vector>
  </TitlesOfParts>
  <Company>Platte River Power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Zipperer, Adam</dc:creator>
  <cp:lastModifiedBy>Osborn, Kali</cp:lastModifiedBy>
  <cp:lastPrinted>2021-01-11T18:11:35Z</cp:lastPrinted>
  <dcterms:created xsi:type="dcterms:W3CDTF">2002-09-18T22:59:46Z</dcterms:created>
  <dcterms:modified xsi:type="dcterms:W3CDTF">2021-12-10T16:58:57Z</dcterms:modified>
</cp:coreProperties>
</file>