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iris\CustomerServices\Programs\EWB-RCx\Program Materials\Applications\"/>
    </mc:Choice>
  </mc:AlternateContent>
  <xr:revisionPtr revIDLastSave="0" documentId="13_ncr:1_{D60E430C-16E2-4CBA-A5AC-B208E761740C}" xr6:coauthVersionLast="44" xr6:coauthVersionMax="44" xr10:uidLastSave="{00000000-0000-0000-0000-000000000000}"/>
  <bookViews>
    <workbookView xWindow="1050" yWindow="-120" windowWidth="27870" windowHeight="16440" xr2:uid="{00000000-000D-0000-FFFF-FFFF00000000}"/>
  </bookViews>
  <sheets>
    <sheet name="1-General info" sheetId="42" r:id="rId1"/>
    <sheet name="2-Facility info" sheetId="43" r:id="rId2"/>
    <sheet name="3-Agreement" sheetId="44" r:id="rId3"/>
    <sheet name="4-Addendum" sheetId="45" r:id="rId4"/>
    <sheet name="List Lookup" sheetId="46" state="hidden" r:id="rId5"/>
    <sheet name="Export" sheetId="47" state="hidden" r:id="rId6"/>
  </sheets>
  <definedNames>
    <definedName name="ApprovalCode">'1-General info'!$G$2</definedName>
    <definedName name="BuildingSize">'1-General info'!$F$20</definedName>
    <definedName name="CompanyName_Owner">'1-General info'!#REF!</definedName>
    <definedName name="CompanyName_Participant">'1-General info'!$C$17</definedName>
    <definedName name="CompanyName_RSP">'1-General info'!$C$25</definedName>
    <definedName name="ContactName_Owner">'1-General info'!#REF!</definedName>
    <definedName name="ContactName_Participant">'1-General info'!$C$20</definedName>
    <definedName name="ContactName_RSP">'1-General info'!$F$25</definedName>
    <definedName name="CustomerCommitment">'3-Agreement'!#REF!</definedName>
    <definedName name="ElectricUtility" localSheetId="0">'1-General info'!$F$19</definedName>
    <definedName name="Email_Owner">'1-General info'!$F$22</definedName>
    <definedName name="Email_Participant">'1-General info'!$F$18</definedName>
    <definedName name="Email_RSP">'1-General info'!$F$27</definedName>
    <definedName name="Facility_Types">'List Lookup'!$B$19:$B$38</definedName>
    <definedName name="FacilityType">'1-General info'!$F$21</definedName>
    <definedName name="MailingAddress_Owner">'1-General info'!#REF!</definedName>
    <definedName name="MailingAddress_Participant">'1-General info'!$C$21</definedName>
    <definedName name="MailingAddress_RSP">'1-General info'!$C$26</definedName>
    <definedName name="MailingCSZ_Owner">'1-General info'!#REF!</definedName>
    <definedName name="MailingCSZ_Participant">'1-General info'!$C$22</definedName>
    <definedName name="MailingCSZ_RSP">'1-General info'!$C$27</definedName>
    <definedName name="PayeeAddress">'1-General info'!$C$32</definedName>
    <definedName name="PayeeCompany">'1-General info'!$C$31</definedName>
    <definedName name="PayeeContact">'1-General info'!$F$31</definedName>
    <definedName name="PayeeCSZ">'1-General info'!$F$30</definedName>
    <definedName name="PayeeEntity">'1-General info'!$C$30</definedName>
    <definedName name="PayeeEntityList">'List Lookup'!$B$41:$B$44</definedName>
    <definedName name="PayeePhone">'1-General info'!$F$32</definedName>
    <definedName name="Phone_Owner">'1-General info'!#REF!</definedName>
    <definedName name="Phone_Participant">'1-General info'!$F$17</definedName>
    <definedName name="Phone_RSP">'1-General info'!$F$26</definedName>
    <definedName name="pmcontract1">'List Lookup'!$B$8:$B$10</definedName>
    <definedName name="_xlnm.Print_Area" localSheetId="0">'1-General info'!$B$2:$G$35</definedName>
    <definedName name="_xlnm.Print_Area" localSheetId="1">'2-Facility info'!$B$2:$E$27</definedName>
    <definedName name="_xlnm.Print_Area" localSheetId="2">'3-Agreement'!$B$2:$I$97</definedName>
    <definedName name="_xlnm.Print_Area" localSheetId="3">'4-Addendum'!$B$2:$K$78</definedName>
    <definedName name="StudyCost">'3-Agreement'!#REF!</definedName>
    <definedName name="Utilities_Electric">'List Lookup'!$B$13:$B$16</definedName>
    <definedName name="Z_DE6AF50E_446A_4F0B_87FE_C61F510C4083_.wvu.PrintArea" localSheetId="0" hidden="1">'1-General info'!$B$2:$G$36</definedName>
    <definedName name="Z_DE6AF50E_446A_4F0B_87FE_C61F510C4083_.wvu.PrintArea" localSheetId="1" hidden="1">'2-Facility info'!$B$1:$E$25</definedName>
    <definedName name="Z_DE6AF50E_446A_4F0B_87FE_C61F510C4083_.wvu.PrintArea" localSheetId="2" hidden="1">'3-Agreement'!$B$2:$I$91</definedName>
    <definedName name="Z_DE6AF50E_446A_4F0B_87FE_C61F510C4083_.wvu.PrintArea" localSheetId="3" hidden="1">'4-Addendum'!$B$1:$K$78</definedName>
    <definedName name="Z_DE6AF50E_446A_4F0B_87FE_C61F510C4083_.wvu.Rows" localSheetId="0" hidden="1">'1-General info'!#REF!,'1-General info'!#REF!</definedName>
    <definedName name="Z_DE6AF50E_446A_4F0B_87FE_C61F510C4083_.wvu.Rows" localSheetId="1" hidden="1">'2-Facility info'!#REF!</definedName>
    <definedName name="Z_DE6AF50E_446A_4F0B_87FE_C61F510C4083_.wvu.Rows" localSheetId="2" hidden="1">'3-Agreement'!#REF!</definedName>
    <definedName name="Z_E1F2FA58_8BE3_4435_B9FD_D35BFA72C3BD_.wvu.PrintArea" localSheetId="0" hidden="1">'1-General info'!$B$2:$G$36</definedName>
    <definedName name="Z_E1F2FA58_8BE3_4435_B9FD_D35BFA72C3BD_.wvu.PrintArea" localSheetId="1" hidden="1">'2-Facility info'!$B$1:$E$25</definedName>
    <definedName name="Z_E1F2FA58_8BE3_4435_B9FD_D35BFA72C3BD_.wvu.PrintArea" localSheetId="2" hidden="1">'3-Agreement'!$B$2:$I$91</definedName>
    <definedName name="Z_E1F2FA58_8BE3_4435_B9FD_D35BFA72C3BD_.wvu.PrintArea" localSheetId="3" hidden="1">'4-Addendum'!$B$1:$K$78</definedName>
    <definedName name="Z_E1F2FA58_8BE3_4435_B9FD_D35BFA72C3BD_.wvu.Rows" localSheetId="0" hidden="1">'1-General info'!#REF!,'1-General info'!#REF!</definedName>
    <definedName name="Z_E1F2FA58_8BE3_4435_B9FD_D35BFA72C3BD_.wvu.Rows" localSheetId="1" hidden="1">'2-Facility info'!#REF!</definedName>
    <definedName name="Z_E1F2FA58_8BE3_4435_B9FD_D35BFA72C3BD_.wvu.Rows" localSheetId="2" hidden="1">'3-Agreement'!#REF!</definedName>
    <definedName name="Z_EA749CA0_BA75_421F_A6D6_D31993754F26_.wvu.PrintArea" localSheetId="0" hidden="1">'1-General info'!$B$2:$G$36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4" i="44" l="1"/>
  <c r="G82" i="44"/>
  <c r="G81" i="44"/>
  <c r="H6" i="44" l="1"/>
  <c r="H59" i="44"/>
  <c r="BM3" i="47" l="1"/>
  <c r="BJ3" i="47"/>
  <c r="BI3" i="47"/>
  <c r="BH3" i="47"/>
  <c r="BG3" i="47"/>
  <c r="BF3" i="47"/>
  <c r="BE3" i="47"/>
  <c r="BC3" i="47"/>
  <c r="BD3" i="47" s="1"/>
  <c r="BB3" i="47"/>
  <c r="BA3" i="47"/>
  <c r="AZ3" i="47"/>
  <c r="AY3" i="47"/>
  <c r="AX3" i="47"/>
  <c r="AW3" i="47"/>
  <c r="AV3" i="47"/>
  <c r="AU3" i="47"/>
  <c r="AS3" i="47"/>
  <c r="AR3" i="47"/>
  <c r="AQ3" i="47"/>
  <c r="AP3" i="47"/>
  <c r="BN3" i="47" s="1"/>
  <c r="Y3" i="47"/>
  <c r="F32" i="42"/>
  <c r="AD3" i="47" s="1"/>
  <c r="F31" i="42"/>
  <c r="AC3" i="47" s="1"/>
  <c r="F30" i="42"/>
  <c r="AB3" i="47" s="1"/>
  <c r="C32" i="42"/>
  <c r="AA3" i="47" s="1"/>
  <c r="C31" i="42"/>
  <c r="Z3" i="47" s="1"/>
  <c r="X3" i="47" l="1"/>
  <c r="W3" i="47"/>
  <c r="V3" i="47"/>
  <c r="U3" i="47"/>
  <c r="T3" i="47"/>
  <c r="S3" i="47"/>
  <c r="R3" i="47"/>
  <c r="Q3" i="47"/>
  <c r="P3" i="47"/>
  <c r="O3" i="47"/>
  <c r="N3" i="47"/>
  <c r="M3" i="47"/>
  <c r="L3" i="47"/>
  <c r="K3" i="47"/>
  <c r="J3" i="47"/>
  <c r="I3" i="47"/>
  <c r="H3" i="47"/>
  <c r="G3" i="47"/>
  <c r="F3" i="47"/>
  <c r="E3" i="47"/>
  <c r="D3" i="47"/>
  <c r="C3" i="47"/>
  <c r="B3" i="47"/>
  <c r="A3" i="47"/>
  <c r="K35" i="45" l="1"/>
  <c r="K34" i="45"/>
  <c r="K33" i="45"/>
  <c r="K32" i="45"/>
  <c r="K31" i="45"/>
  <c r="K30" i="45"/>
  <c r="K29" i="45"/>
  <c r="K28" i="45"/>
  <c r="K27" i="45"/>
  <c r="K26" i="45"/>
  <c r="K25" i="45"/>
  <c r="K24" i="45"/>
  <c r="K23" i="45"/>
  <c r="K22" i="45"/>
  <c r="K21" i="45"/>
  <c r="J16" i="45"/>
  <c r="J15" i="45"/>
  <c r="J14" i="45"/>
  <c r="G36" i="45"/>
  <c r="H36" i="45"/>
  <c r="I61" i="45"/>
  <c r="D61" i="45"/>
  <c r="I59" i="45"/>
  <c r="D59" i="45"/>
  <c r="I58" i="45"/>
  <c r="D58" i="45"/>
  <c r="I57" i="45"/>
  <c r="D57" i="45"/>
  <c r="I55" i="45"/>
  <c r="D55" i="45"/>
  <c r="J2" i="45"/>
  <c r="C84" i="44"/>
  <c r="C82" i="44"/>
  <c r="AT3" i="47" l="1"/>
  <c r="H2" i="44" l="1"/>
  <c r="E2" i="43"/>
  <c r="I36" i="45" l="1"/>
  <c r="J36" i="45"/>
  <c r="K36" i="45" l="1"/>
</calcChain>
</file>

<file path=xl/sharedStrings.xml><?xml version="1.0" encoding="utf-8"?>
<sst xmlns="http://schemas.openxmlformats.org/spreadsheetml/2006/main" count="284" uniqueCount="181">
  <si>
    <t>None</t>
  </si>
  <si>
    <t>Notes</t>
  </si>
  <si>
    <t>Retail</t>
  </si>
  <si>
    <t>Office</t>
  </si>
  <si>
    <t>Email</t>
  </si>
  <si>
    <t>Approval code:</t>
  </si>
  <si>
    <t>Company:</t>
  </si>
  <si>
    <t>Address:</t>
  </si>
  <si>
    <t>Phone:</t>
  </si>
  <si>
    <t>Fort Collins Utilities</t>
  </si>
  <si>
    <t>Longmont Power &amp; Communications</t>
  </si>
  <si>
    <t>Loveland Water and Power</t>
  </si>
  <si>
    <t>Health Care</t>
  </si>
  <si>
    <t>Preventative Maintenance</t>
  </si>
  <si>
    <t>Ownership</t>
  </si>
  <si>
    <t>Customer Owned</t>
  </si>
  <si>
    <t>PM contract in place</t>
  </si>
  <si>
    <t>Permission if tenant</t>
  </si>
  <si>
    <t>No owner permission</t>
  </si>
  <si>
    <t>Town of Estes Park Light &amp; Power</t>
  </si>
  <si>
    <t>Approval Code:</t>
  </si>
  <si>
    <t>Terms and Conditions</t>
  </si>
  <si>
    <t>Signature:</t>
  </si>
  <si>
    <t>Name:</t>
  </si>
  <si>
    <t>Title:</t>
  </si>
  <si>
    <t>Date:</t>
  </si>
  <si>
    <t>Contact:</t>
  </si>
  <si>
    <t>Estimated Completion Date</t>
  </si>
  <si>
    <t>In house staff performs</t>
  </si>
  <si>
    <t>By signing this addendum to the Efficiency Works BTU Program Agreement, Customer and Building Owner represent, warrant, acknowledge and agree that:</t>
  </si>
  <si>
    <t>Retro-commissioning (RCx) program application</t>
  </si>
  <si>
    <t>Company</t>
  </si>
  <si>
    <t>Address</t>
  </si>
  <si>
    <t xml:space="preserve">City, state, zip </t>
  </si>
  <si>
    <t>Contact person</t>
  </si>
  <si>
    <t>Telephone</t>
  </si>
  <si>
    <t>Education</t>
  </si>
  <si>
    <t>Entertainment</t>
  </si>
  <si>
    <t>Financial</t>
  </si>
  <si>
    <t>Food Sales</t>
  </si>
  <si>
    <t>Food Service</t>
  </si>
  <si>
    <t>Lodging</t>
  </si>
  <si>
    <t>Manufacturing</t>
  </si>
  <si>
    <t>Mixed Use</t>
  </si>
  <si>
    <t>Parking</t>
  </si>
  <si>
    <t>Public Service</t>
  </si>
  <si>
    <t>Religious</t>
  </si>
  <si>
    <t>Residential (Multifamily)</t>
  </si>
  <si>
    <t>Service</t>
  </si>
  <si>
    <t>Storage</t>
  </si>
  <si>
    <t>Tech/Science</t>
  </si>
  <si>
    <t>Utility</t>
  </si>
  <si>
    <t>Other (describe)</t>
  </si>
  <si>
    <t>Need Help?</t>
  </si>
  <si>
    <t>Page 1: General information</t>
  </si>
  <si>
    <t>Instructions</t>
  </si>
  <si>
    <t>3.   Efficiency Works will review your application and, if approved, issue a preliminary approval code.</t>
  </si>
  <si>
    <t>4.   Once approved, Efficiency Works will assist in selecting a Retro-commissioning Service Provider (RSP) for your project, if you don't already have one.</t>
  </si>
  <si>
    <t>7.   If Efficiency Works is paying the Participant (rather than paying the RSP directly), please submit an IRS W-9.</t>
  </si>
  <si>
    <t xml:space="preserve">Mailing city, state, zip </t>
  </si>
  <si>
    <t>Mailing address</t>
  </si>
  <si>
    <t>5.   Read, sign, and submit page 3 of this application (Agreement).</t>
  </si>
  <si>
    <t>6.   After the Planning Phase, read, sign, and submit page 4 of this application (Addendum).</t>
  </si>
  <si>
    <r>
      <t>Company</t>
    </r>
    <r>
      <rPr>
        <b/>
        <sz val="9"/>
        <color rgb="FFFF0000"/>
        <rFont val="Arial"/>
        <family val="2"/>
      </rPr>
      <t>*</t>
    </r>
  </si>
  <si>
    <r>
      <t>Site address</t>
    </r>
    <r>
      <rPr>
        <b/>
        <sz val="9"/>
        <color rgb="FFFF0000"/>
        <rFont val="Arial"/>
        <family val="2"/>
      </rPr>
      <t>*</t>
    </r>
  </si>
  <si>
    <r>
      <t>Site city, state, zip</t>
    </r>
    <r>
      <rPr>
        <b/>
        <sz val="9"/>
        <color rgb="FFFF0000"/>
        <rFont val="Arial"/>
        <family val="2"/>
      </rPr>
      <t>*</t>
    </r>
  </si>
  <si>
    <r>
      <t>Contact person</t>
    </r>
    <r>
      <rPr>
        <b/>
        <sz val="9"/>
        <color rgb="FFFF0000"/>
        <rFont val="Arial"/>
        <family val="2"/>
      </rPr>
      <t>*</t>
    </r>
  </si>
  <si>
    <r>
      <t>Telephone</t>
    </r>
    <r>
      <rPr>
        <b/>
        <sz val="9"/>
        <color rgb="FFFF0000"/>
        <rFont val="Arial"/>
        <family val="2"/>
      </rPr>
      <t>*</t>
    </r>
  </si>
  <si>
    <r>
      <t>Email</t>
    </r>
    <r>
      <rPr>
        <b/>
        <sz val="9"/>
        <color rgb="FFFF0000"/>
        <rFont val="Arial"/>
        <family val="2"/>
      </rPr>
      <t>*</t>
    </r>
  </si>
  <si>
    <r>
      <t>Electric utility</t>
    </r>
    <r>
      <rPr>
        <b/>
        <sz val="9"/>
        <color rgb="FFFF0000"/>
        <rFont val="Arial"/>
        <family val="2"/>
      </rPr>
      <t>*</t>
    </r>
  </si>
  <si>
    <r>
      <t>Building size (sf)</t>
    </r>
    <r>
      <rPr>
        <b/>
        <sz val="9"/>
        <color rgb="FFFF0000"/>
        <rFont val="Arial"/>
        <family val="2"/>
      </rPr>
      <t>*</t>
    </r>
  </si>
  <si>
    <r>
      <t>Facility type</t>
    </r>
    <r>
      <rPr>
        <b/>
        <sz val="9"/>
        <color rgb="FFFF0000"/>
        <rFont val="Arial"/>
        <family val="2"/>
      </rPr>
      <t>*</t>
    </r>
  </si>
  <si>
    <r>
      <t xml:space="preserve">2.   Complete pages (tabs) 1 and 2 in this application. Email this application to </t>
    </r>
    <r>
      <rPr>
        <b/>
        <u/>
        <sz val="9"/>
        <color theme="4"/>
        <rFont val="Arial"/>
        <family val="2"/>
      </rPr>
      <t>buildingtuneup@efficiencyworks.org</t>
    </r>
    <r>
      <rPr>
        <sz val="9"/>
        <rFont val="Arial"/>
        <family val="2"/>
      </rPr>
      <t>, along with a project proposal (if you have one).</t>
    </r>
  </si>
  <si>
    <t xml:space="preserve">1.   Determine project eligibility. Customer must be a commercial building served by one of the following electric utilities: 
           Estes Park Light &amp; Power, Fort Collins Utilities, Longmont Power &amp; Communications, or Loveland Water and Power </t>
  </si>
  <si>
    <r>
      <t xml:space="preserve">For more information call </t>
    </r>
    <r>
      <rPr>
        <b/>
        <sz val="10"/>
        <color theme="1"/>
        <rFont val="Arial"/>
        <family val="2"/>
      </rPr>
      <t>970-229-4823</t>
    </r>
    <r>
      <rPr>
        <sz val="10"/>
        <color theme="1"/>
        <rFont val="Arial"/>
        <family val="2"/>
      </rPr>
      <t xml:space="preserve"> or email </t>
    </r>
    <r>
      <rPr>
        <b/>
        <u/>
        <sz val="10"/>
        <color theme="3" tint="-0.249977111117893"/>
        <rFont val="Arial"/>
        <family val="2"/>
      </rPr>
      <t>buildingtuneup@efficiencyworks.org</t>
    </r>
  </si>
  <si>
    <t>Is there any manufacturing or production in your building?</t>
  </si>
  <si>
    <t>Are there any process loads in your building?</t>
  </si>
  <si>
    <t>Are there any chillers and/or cooling towers in your building?</t>
  </si>
  <si>
    <t>Question</t>
  </si>
  <si>
    <t>Answer</t>
  </si>
  <si>
    <t>Do you have a BAS/BMS, or standalone thermostats?</t>
  </si>
  <si>
    <t>If you have a BAS/BMS, do you have trending capabilities?</t>
  </si>
  <si>
    <t>Is there chilled water or heating hot water in your building?</t>
  </si>
  <si>
    <t>Do you have access to any as-built drawings?</t>
  </si>
  <si>
    <t>Do you have a list of mechanical equipment?</t>
  </si>
  <si>
    <t>Have you had an Efficiency Works energy assessment before?</t>
  </si>
  <si>
    <t>Have you completed any renovation or capital improvement projects in the last 2 years?</t>
  </si>
  <si>
    <t>Do you have any renovation or capital improvement projects planned in the next 2 years?</t>
  </si>
  <si>
    <t>Can you provide natural gas usage data?</t>
  </si>
  <si>
    <t>How is HVAC maintenance performed?</t>
  </si>
  <si>
    <t>Answer the questions below to the best of your knowledge. Contact us for assistance with this page if needed.</t>
  </si>
  <si>
    <t>Page 3: Facility information</t>
  </si>
  <si>
    <t>Page 3: Agreement</t>
  </si>
  <si>
    <r>
      <t xml:space="preserve">Do you have any Variable Air Volume (VAV) systems that have </t>
    </r>
    <r>
      <rPr>
        <i/>
        <sz val="9"/>
        <color theme="1"/>
        <rFont val="Arial"/>
        <family val="2"/>
      </rPr>
      <t xml:space="preserve">electric </t>
    </r>
    <r>
      <rPr>
        <sz val="9"/>
        <color theme="1"/>
        <rFont val="Arial"/>
        <family val="2"/>
      </rPr>
      <t>reheat?</t>
    </r>
  </si>
  <si>
    <t>Participant:</t>
  </si>
  <si>
    <t>* This cost is covered 100% by this Retro-commissioning Program</t>
  </si>
  <si>
    <r>
      <t xml:space="preserve">Building owner </t>
    </r>
    <r>
      <rPr>
        <sz val="11"/>
        <color rgb="FFFFFFFF"/>
        <rFont val="Arial"/>
        <family val="2"/>
      </rPr>
      <t>(if different from Participant)</t>
    </r>
  </si>
  <si>
    <t>Service provider</t>
  </si>
  <si>
    <t>Site address</t>
  </si>
  <si>
    <t>Site city, state, zip</t>
  </si>
  <si>
    <t>City, state, zip</t>
  </si>
  <si>
    <t>Participant</t>
  </si>
  <si>
    <t>I authorize Efficiency Works to make the incentive payment to the identified party.</t>
  </si>
  <si>
    <t>Complete this section only if you want the incentive payment to go to someone other than the participant (e.g. the Service Provider). An IRS Form W-9 for the company named below must be submitted before payment can be made.</t>
  </si>
  <si>
    <t>City, stage, zip</t>
  </si>
  <si>
    <t>Facility Types</t>
  </si>
  <si>
    <t>Utility Names</t>
  </si>
  <si>
    <t>Implemen-tation Cost ($)</t>
  </si>
  <si>
    <t>Simple Payback (years)</t>
  </si>
  <si>
    <t>#</t>
  </si>
  <si>
    <t>Totals (selected measures)</t>
  </si>
  <si>
    <r>
      <t xml:space="preserve">This Addendum to the Retro-commissioning Program Agreement is to be completed, signed, and submitted </t>
    </r>
    <r>
      <rPr>
        <u/>
        <sz val="10"/>
        <rFont val="Arial"/>
        <family val="2"/>
      </rPr>
      <t>after</t>
    </r>
    <r>
      <rPr>
        <sz val="10"/>
        <rFont val="Arial"/>
        <family val="2"/>
      </rPr>
      <t xml:space="preserve"> the completion of the Planning Phase, </t>
    </r>
    <r>
      <rPr>
        <u/>
        <sz val="10"/>
        <rFont val="Arial"/>
        <family val="2"/>
      </rPr>
      <t>prior</t>
    </r>
    <r>
      <rPr>
        <sz val="10"/>
        <rFont val="Arial"/>
        <family val="2"/>
      </rPr>
      <t xml:space="preserve"> to beginning the Implementation Phase.</t>
    </r>
  </si>
  <si>
    <t>Measure Name/Description</t>
  </si>
  <si>
    <t>Select
Measure?</t>
  </si>
  <si>
    <t>Electricity
Savings
(kWh/yr)</t>
  </si>
  <si>
    <t>Cost 
Savings
($/yr)</t>
  </si>
  <si>
    <t>Page 4: Addendum</t>
  </si>
  <si>
    <t>Project Schedule</t>
  </si>
  <si>
    <t>Customer Measure Selection</t>
  </si>
  <si>
    <t>Planning</t>
  </si>
  <si>
    <t>Implementation</t>
  </si>
  <si>
    <t>Verification</t>
  </si>
  <si>
    <t>Project Phase</t>
  </si>
  <si>
    <t>Gas
Savings
(therms/yr)</t>
  </si>
  <si>
    <t>Estimated Start Date</t>
  </si>
  <si>
    <t>Actual Start Date</t>
  </si>
  <si>
    <t>Actual Completion Date</t>
  </si>
  <si>
    <t>OPTIONAL - Alternate incentive payment recipient</t>
  </si>
  <si>
    <t>Project Number</t>
  </si>
  <si>
    <t>Electric utility</t>
  </si>
  <si>
    <t>Building size (sf)</t>
  </si>
  <si>
    <t>Facility type</t>
  </si>
  <si>
    <r>
      <t>Mailing address</t>
    </r>
    <r>
      <rPr>
        <b/>
        <sz val="10"/>
        <color rgb="FFFF0000"/>
        <rFont val="Arial"/>
        <family val="2"/>
      </rPr>
      <t>*</t>
    </r>
  </si>
  <si>
    <r>
      <t>Mailing city, state, zip</t>
    </r>
    <r>
      <rPr>
        <b/>
        <sz val="10"/>
        <color rgb="FFFF0000"/>
        <rFont val="Arial"/>
        <family val="2"/>
      </rPr>
      <t>*</t>
    </r>
  </si>
  <si>
    <t>Building Owner</t>
  </si>
  <si>
    <t>Service Provider</t>
  </si>
  <si>
    <t>Study Cost</t>
  </si>
  <si>
    <t>Customer commitment</t>
  </si>
  <si>
    <t>Schedule</t>
  </si>
  <si>
    <t>Total</t>
  </si>
  <si>
    <t>Payee Entity</t>
  </si>
  <si>
    <t>Utility Savings</t>
  </si>
  <si>
    <t>NTG</t>
  </si>
  <si>
    <t>EUL</t>
  </si>
  <si>
    <t>Payee</t>
  </si>
  <si>
    <t>Entity</t>
  </si>
  <si>
    <t>Building owner</t>
  </si>
  <si>
    <t>Other</t>
  </si>
  <si>
    <t>Recommended Measures</t>
  </si>
  <si>
    <t>Number</t>
  </si>
  <si>
    <t>Installed Measures (Customer Savings)</t>
  </si>
  <si>
    <r>
      <t>CCE ($/kWh</t>
    </r>
    <r>
      <rPr>
        <vertAlign val="subscript"/>
        <sz val="10"/>
        <color theme="1"/>
        <rFont val="Arial"/>
        <family val="2"/>
      </rPr>
      <t>UTILITY</t>
    </r>
    <r>
      <rPr>
        <sz val="10"/>
        <color theme="1"/>
        <rFont val="Arial"/>
        <family val="2"/>
      </rPr>
      <t>)</t>
    </r>
  </si>
  <si>
    <t>Date Details</t>
  </si>
  <si>
    <t>Month Committed</t>
  </si>
  <si>
    <t>Year Commited</t>
  </si>
  <si>
    <t>Month Completed</t>
  </si>
  <si>
    <t>Year Completed</t>
  </si>
  <si>
    <t>Paid Date, Planning</t>
  </si>
  <si>
    <t>Paid Date, Verification</t>
  </si>
  <si>
    <t>Project Status</t>
  </si>
  <si>
    <t>Overall</t>
  </si>
  <si>
    <t>Not started</t>
  </si>
  <si>
    <t>Implementation (1st 50%)</t>
  </si>
  <si>
    <t>Implementation (2nd 50%)</t>
  </si>
  <si>
    <t>Paid Date, Implementation (50%)</t>
  </si>
  <si>
    <t>Application Date</t>
  </si>
  <si>
    <t>Kickoff Date</t>
  </si>
  <si>
    <t>Startup</t>
  </si>
  <si>
    <t>Study Cost (%)</t>
  </si>
  <si>
    <t>Study Cost ($)</t>
  </si>
  <si>
    <t>Continued on next page                                                    Page 1 of 2</t>
  </si>
  <si>
    <t>Terms and Conditions (continued from previous page)</t>
  </si>
  <si>
    <t>Cost of study*:</t>
  </si>
  <si>
    <t>Commissioning program application</t>
  </si>
  <si>
    <t>Customer commitment**:</t>
  </si>
  <si>
    <r>
      <rPr>
        <b/>
        <sz val="10"/>
        <rFont val="Arial"/>
        <family val="2"/>
      </rPr>
      <t>Instructions</t>
    </r>
    <r>
      <rPr>
        <sz val="10"/>
        <rFont val="Arial"/>
        <family val="2"/>
      </rPr>
      <t xml:space="preserve">: This Agreement must be read, signed, and submitted by the Participant after the qualified RSP is selected and </t>
    </r>
    <r>
      <rPr>
        <u/>
        <sz val="10"/>
        <rFont val="Arial"/>
        <family val="2"/>
      </rPr>
      <t>prior</t>
    </r>
    <r>
      <rPr>
        <sz val="10"/>
        <rFont val="Arial"/>
        <family val="2"/>
      </rPr>
      <t xml:space="preserve"> to work being performed. Contact Efficiency Works for questions you may have regarding this agreement.</t>
    </r>
  </si>
  <si>
    <t>Page 2 of 2</t>
  </si>
  <si>
    <t>OPTIONAL - Authorization to pay an alternate recipient</t>
  </si>
  <si>
    <t>I authorize Efficiency Works to make the incentive payment to the identified party below. This section to be completed by the participant.</t>
  </si>
  <si>
    <t>Alternate payment recipient</t>
  </si>
  <si>
    <t>** Customer does not commit to this amount until after the Planning Phase. This amount is provided here for reference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</si>
</sst>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44" formatCode="_(&quot;$&quot;* #,##0.00_);_(&quot;$&quot;* \(#,##0.00\);_(&quot;$&quot;* &quot;-&quot;??_);_(@_)"/>
    <numFmt numFmtId="43" formatCode="_(* #,##0.00_);_(* \(#,##0.00\);_(* &quot;-&quot;??_);_(@_)"/>
    <numFmt numFmtId="164" formatCode="&quot;$&quot;#,##0.00"/>
    <numFmt numFmtId="165" formatCode="&quot;$&quot;#,##0"/>
    <numFmt numFmtId="166" formatCode="0.0"/>
    <numFmt numFmtId="167" formatCode="_(* #,##0_);_(* \(#,##0\);_(* &quot;-&quot;??_);_(@_)"/>
    <numFmt numFmtId="168" formatCode="m/d/\ h:mm"/>
    <numFmt numFmtId="169" formatCode="_(&quot;$&quot;* #,##0_);_(&quot;$&quot;* \(#,##0\);_(&quot;$&quot;* &quot;-&quot;??_);_(@_)"/>
    <numFmt numFmtId="170" formatCode="0;0;;@"/>
    <numFmt numFmtId="171" formatCode="#,##0.0"/>
  </numFmts>
  <fonts count="59" x14ac:knownFonts="1">
    <font>
      <sz val="11"/>
      <name val="Arial"/>
      <family val="2"/>
      <scheme val="minor"/>
    </font>
    <font>
      <sz val="11"/>
      <color indexed="8"/>
      <name val="Calibri"/>
      <family val="2"/>
    </font>
    <font>
      <sz val="7"/>
      <name val="Small Fonts"/>
      <family val="2"/>
    </font>
    <font>
      <sz val="12"/>
      <name val="Times New Roman"/>
      <family val="1"/>
    </font>
    <font>
      <b/>
      <sz val="12"/>
      <name val="Times New Roman"/>
      <family val="1"/>
    </font>
    <font>
      <sz val="10"/>
      <name val="Arial"/>
      <family val="2"/>
    </font>
    <font>
      <sz val="10"/>
      <name val="Arial"/>
      <family val="2"/>
    </font>
    <font>
      <sz val="11"/>
      <color indexed="8"/>
      <name val="Calibri"/>
      <family val="2"/>
    </font>
    <font>
      <b/>
      <sz val="10"/>
      <name val="Arial"/>
      <family val="2"/>
    </font>
    <font>
      <u/>
      <sz val="10"/>
      <color indexed="12"/>
      <name val="Arial"/>
      <family val="2"/>
    </font>
    <font>
      <sz val="11"/>
      <name val="Arial"/>
      <family val="2"/>
    </font>
    <font>
      <sz val="10"/>
      <name val="MS Sans Serif"/>
      <family val="2"/>
    </font>
    <font>
      <sz val="10"/>
      <name val="MS Sans Serif"/>
      <family val="2"/>
    </font>
    <font>
      <sz val="10"/>
      <name val="Arial"/>
      <family val="2"/>
    </font>
    <font>
      <b/>
      <sz val="11"/>
      <name val="Arial"/>
      <family val="2"/>
    </font>
    <font>
      <b/>
      <sz val="15"/>
      <name val="Arial"/>
      <family val="2"/>
    </font>
    <font>
      <b/>
      <sz val="16"/>
      <name val="Arial"/>
      <family val="2"/>
    </font>
    <font>
      <u/>
      <sz val="10"/>
      <name val="Arial"/>
      <family val="2"/>
    </font>
    <font>
      <sz val="22"/>
      <color indexed="60"/>
      <name val="Arial"/>
      <family val="2"/>
    </font>
    <font>
      <b/>
      <sz val="12"/>
      <name val="Arial"/>
      <family val="2"/>
    </font>
    <font>
      <b/>
      <sz val="14"/>
      <name val="Arial"/>
      <family val="2"/>
    </font>
    <font>
      <sz val="11"/>
      <name val="Arial"/>
      <family val="2"/>
      <scheme val="minor"/>
    </font>
    <font>
      <sz val="11"/>
      <color theme="1"/>
      <name val="Arial"/>
      <family val="2"/>
      <scheme val="minor"/>
    </font>
    <font>
      <sz val="11"/>
      <color theme="1"/>
      <name val="Times New Roman"/>
      <family val="2"/>
    </font>
    <font>
      <u/>
      <sz val="12"/>
      <color theme="11"/>
      <name val="Arial"/>
      <family val="2"/>
      <scheme val="minor"/>
    </font>
    <font>
      <sz val="12"/>
      <color theme="10"/>
      <name val="Arial"/>
      <family val="2"/>
      <scheme val="minor"/>
    </font>
    <font>
      <u/>
      <sz val="8"/>
      <color theme="10"/>
      <name val="MS Sans Serif"/>
      <family val="2"/>
    </font>
    <font>
      <sz val="9"/>
      <name val="Arial"/>
      <family val="2"/>
    </font>
    <font>
      <b/>
      <sz val="9"/>
      <name val="Arial"/>
      <family val="2"/>
    </font>
    <font>
      <sz val="11"/>
      <color indexed="8"/>
      <name val="Arial"/>
      <family val="2"/>
    </font>
    <font>
      <b/>
      <sz val="11"/>
      <color indexed="9"/>
      <name val="Arial"/>
      <family val="2"/>
    </font>
    <font>
      <b/>
      <sz val="10"/>
      <color theme="1"/>
      <name val="Arial"/>
      <family val="2"/>
    </font>
    <font>
      <sz val="10.5"/>
      <color theme="1"/>
      <name val="Arial"/>
      <family val="2"/>
    </font>
    <font>
      <b/>
      <sz val="11"/>
      <color theme="1"/>
      <name val="Arial"/>
      <family val="2"/>
    </font>
    <font>
      <sz val="9"/>
      <color theme="1"/>
      <name val="Arial"/>
      <family val="2"/>
    </font>
    <font>
      <sz val="10"/>
      <color theme="1"/>
      <name val="Arial"/>
      <family val="2"/>
    </font>
    <font>
      <b/>
      <u/>
      <sz val="10"/>
      <color theme="3" tint="-0.249977111117893"/>
      <name val="Arial"/>
      <family val="2"/>
    </font>
    <font>
      <b/>
      <sz val="10"/>
      <color indexed="9"/>
      <name val="Arial"/>
      <family val="2"/>
    </font>
    <font>
      <u/>
      <sz val="9"/>
      <color indexed="12"/>
      <name val="Arial"/>
      <family val="2"/>
    </font>
    <font>
      <b/>
      <sz val="9"/>
      <color rgb="FFFF0000"/>
      <name val="Arial"/>
      <family val="2"/>
    </font>
    <font>
      <b/>
      <u/>
      <sz val="9"/>
      <color theme="4"/>
      <name val="Arial"/>
      <family val="2"/>
    </font>
    <font>
      <b/>
      <sz val="10"/>
      <color rgb="FFFF0000"/>
      <name val="Arial"/>
      <family val="2"/>
    </font>
    <font>
      <b/>
      <sz val="14"/>
      <color theme="1"/>
      <name val="Arial"/>
      <family val="2"/>
    </font>
    <font>
      <b/>
      <sz val="12"/>
      <color theme="1"/>
      <name val="Arial"/>
      <family val="2"/>
    </font>
    <font>
      <b/>
      <sz val="10"/>
      <color indexed="12"/>
      <name val="Arial"/>
      <family val="2"/>
    </font>
    <font>
      <b/>
      <i/>
      <sz val="10"/>
      <name val="Arial"/>
      <family val="2"/>
    </font>
    <font>
      <b/>
      <sz val="10"/>
      <color theme="0"/>
      <name val="Arial"/>
      <family val="2"/>
    </font>
    <font>
      <i/>
      <sz val="9"/>
      <color theme="1"/>
      <name val="Arial"/>
      <family val="2"/>
    </font>
    <font>
      <sz val="8"/>
      <name val="Arial"/>
      <family val="2"/>
    </font>
    <font>
      <sz val="11"/>
      <color rgb="FFFFFFFF"/>
      <name val="Arial"/>
      <family val="2"/>
    </font>
    <font>
      <b/>
      <sz val="10"/>
      <color indexed="60"/>
      <name val="Arial"/>
      <family val="2"/>
    </font>
    <font>
      <b/>
      <sz val="11"/>
      <color theme="0"/>
      <name val="Arial"/>
      <family val="2"/>
    </font>
    <font>
      <sz val="12"/>
      <name val="Arial"/>
      <family val="2"/>
    </font>
    <font>
      <sz val="12"/>
      <color indexed="9"/>
      <name val="Arial"/>
      <family val="2"/>
    </font>
    <font>
      <sz val="9"/>
      <name val="Arial"/>
      <family val="2"/>
      <scheme val="minor"/>
    </font>
    <font>
      <b/>
      <sz val="9"/>
      <name val="Arial"/>
      <family val="2"/>
      <scheme val="minor"/>
    </font>
    <font>
      <b/>
      <sz val="10"/>
      <name val="Arial"/>
      <family val="2"/>
      <scheme val="minor"/>
    </font>
    <font>
      <sz val="10"/>
      <name val="Arial"/>
      <family val="2"/>
      <scheme val="minor"/>
    </font>
    <font>
      <vertAlign val="subscript"/>
      <sz val="10"/>
      <color theme="1"/>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A6CE"/>
        <bgColor indexed="64"/>
      </patternFill>
    </fill>
    <fill>
      <patternFill patternType="solid">
        <fgColor theme="0" tint="-0.249977111117893"/>
        <bgColor indexed="64"/>
      </patternFill>
    </fill>
    <fill>
      <patternFill patternType="solid">
        <fgColor theme="4"/>
        <bgColor indexed="64"/>
      </patternFill>
    </fill>
    <fill>
      <patternFill patternType="solid">
        <fgColor theme="0" tint="-0.499984740745262"/>
        <bgColor indexed="64"/>
      </patternFill>
    </fill>
    <fill>
      <patternFill patternType="solid">
        <fgColor theme="5"/>
        <bgColor indexed="64"/>
      </patternFill>
    </fill>
    <fill>
      <patternFill patternType="solid">
        <fgColor theme="3"/>
        <bgColor indexed="64"/>
      </patternFill>
    </fill>
    <fill>
      <patternFill patternType="solid">
        <fgColor theme="4" tint="0.39997558519241921"/>
        <bgColor indexed="64"/>
      </patternFill>
    </fill>
    <fill>
      <patternFill patternType="solid">
        <fgColor theme="4" tint="0.59999389629810485"/>
        <bgColor indexed="64"/>
      </patternFill>
    </fill>
  </fills>
  <borders count="64">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right/>
      <top/>
      <bottom style="thin">
        <color theme="0"/>
      </bottom>
      <diagonal/>
    </border>
    <border>
      <left style="thin">
        <color theme="0"/>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diagonal/>
    </border>
    <border>
      <left/>
      <right/>
      <top style="hair">
        <color indexed="64"/>
      </top>
      <bottom/>
      <diagonal/>
    </border>
  </borders>
  <cellStyleXfs count="107">
    <xf numFmtId="0" fontId="0" fillId="0" borderId="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4" fontId="21" fillId="0" borderId="0" applyFont="0" applyFill="0" applyBorder="0" applyAlignment="0" applyProtection="0"/>
    <xf numFmtId="44" fontId="22" fillId="0" borderId="0" applyFont="0" applyFill="0" applyBorder="0" applyAlignment="0" applyProtection="0"/>
    <xf numFmtId="44" fontId="23"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3" fillId="0" borderId="0" applyFont="0" applyFill="0" applyBorder="0" applyAlignment="0" applyProtection="0"/>
    <xf numFmtId="168" fontId="3" fillId="0" borderId="0"/>
    <xf numFmtId="168" fontId="3" fillId="0" borderId="0"/>
    <xf numFmtId="2" fontId="3" fillId="0" borderId="0">
      <alignment horizontal="center"/>
    </xf>
    <xf numFmtId="2" fontId="3" fillId="0" borderId="0">
      <alignment horizontal="center"/>
    </xf>
    <xf numFmtId="0" fontId="24" fillId="0" borderId="0" applyNumberFormat="0" applyFill="0" applyBorder="0" applyAlignment="0" applyProtection="0"/>
    <xf numFmtId="0" fontId="4" fillId="0" borderId="0">
      <alignment horizontal="center" wrapText="1"/>
    </xf>
    <xf numFmtId="0" fontId="25"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1" fontId="3" fillId="0" borderId="0">
      <alignment horizontal="center"/>
    </xf>
    <xf numFmtId="1" fontId="3" fillId="0" borderId="0">
      <alignment horizontal="center"/>
    </xf>
    <xf numFmtId="37" fontId="2" fillId="0" borderId="0"/>
    <xf numFmtId="0" fontId="21" fillId="0" borderId="0"/>
    <xf numFmtId="0" fontId="11"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 fillId="0" borderId="0"/>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6" fillId="0" borderId="0"/>
    <xf numFmtId="0" fontId="22" fillId="0" borderId="0"/>
    <xf numFmtId="0" fontId="22" fillId="0" borderId="0"/>
    <xf numFmtId="0" fontId="22" fillId="0" borderId="0"/>
    <xf numFmtId="0" fontId="22" fillId="0" borderId="0"/>
    <xf numFmtId="0" fontId="5" fillId="0" borderId="0"/>
    <xf numFmtId="0" fontId="5" fillId="0" borderId="0"/>
    <xf numFmtId="0" fontId="5" fillId="0" borderId="0"/>
    <xf numFmtId="0" fontId="5" fillId="0" borderId="0"/>
    <xf numFmtId="0" fontId="5" fillId="0" borderId="0"/>
    <xf numFmtId="0" fontId="22" fillId="0" borderId="0"/>
    <xf numFmtId="0" fontId="22" fillId="0" borderId="0"/>
    <xf numFmtId="0" fontId="22" fillId="0" borderId="0"/>
    <xf numFmtId="0" fontId="22" fillId="0" borderId="0"/>
    <xf numFmtId="0" fontId="5" fillId="0" borderId="0"/>
    <xf numFmtId="0" fontId="23" fillId="0" borderId="0"/>
    <xf numFmtId="0" fontId="11" fillId="0" borderId="0"/>
    <xf numFmtId="0" fontId="12" fillId="0" borderId="0"/>
    <xf numFmtId="0" fontId="11" fillId="0" borderId="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cellStyleXfs>
  <cellXfs count="349">
    <xf numFmtId="0" fontId="0" fillId="0" borderId="0" xfId="0"/>
    <xf numFmtId="0" fontId="5" fillId="0" borderId="0" xfId="44" applyFont="1" applyFill="1" applyProtection="1">
      <protection locked="0"/>
    </xf>
    <xf numFmtId="0" fontId="5" fillId="0" borderId="0" xfId="43" applyFont="1" applyFill="1" applyBorder="1" applyAlignment="1" applyProtection="1">
      <alignment horizontal="left" vertical="center"/>
      <protection locked="0"/>
    </xf>
    <xf numFmtId="0" fontId="5" fillId="0" borderId="0" xfId="44" applyFont="1"/>
    <xf numFmtId="0" fontId="5" fillId="0" borderId="0" xfId="44" applyFont="1" applyFill="1" applyBorder="1"/>
    <xf numFmtId="0" fontId="5" fillId="0" borderId="0" xfId="43" applyFont="1"/>
    <xf numFmtId="0" fontId="5" fillId="0" borderId="0" xfId="43" applyFont="1" applyFill="1"/>
    <xf numFmtId="0" fontId="10" fillId="0" borderId="0" xfId="43" applyFont="1" applyAlignment="1" applyProtection="1">
      <alignment vertical="center"/>
    </xf>
    <xf numFmtId="0" fontId="10" fillId="0" borderId="0" xfId="43" applyFont="1" applyFill="1" applyBorder="1" applyAlignment="1" applyProtection="1">
      <alignment horizontal="left" vertical="center"/>
    </xf>
    <xf numFmtId="0" fontId="5" fillId="0" borderId="0" xfId="43" applyFont="1" applyFill="1" applyBorder="1" applyAlignment="1">
      <alignment vertical="top"/>
    </xf>
    <xf numFmtId="0" fontId="5" fillId="0" borderId="0" xfId="43" applyFont="1" applyBorder="1"/>
    <xf numFmtId="0" fontId="5" fillId="0" borderId="0" xfId="44" applyFont="1" applyFill="1" applyProtection="1"/>
    <xf numFmtId="0" fontId="8" fillId="2" borderId="0" xfId="43" applyFont="1" applyFill="1" applyBorder="1" applyAlignment="1" applyProtection="1">
      <alignment wrapText="1"/>
    </xf>
    <xf numFmtId="0" fontId="5" fillId="0" borderId="0" xfId="44" applyFont="1" applyFill="1" applyBorder="1" applyAlignment="1" applyProtection="1">
      <alignment horizontal="right" vertical="center"/>
    </xf>
    <xf numFmtId="0" fontId="5" fillId="5" borderId="7" xfId="44" applyFont="1" applyFill="1" applyBorder="1" applyAlignment="1" applyProtection="1">
      <alignment horizontal="center" vertical="center"/>
    </xf>
    <xf numFmtId="0" fontId="16" fillId="0" borderId="0" xfId="44" applyFont="1" applyFill="1" applyBorder="1" applyAlignment="1" applyProtection="1">
      <alignment horizontal="right" vertical="center"/>
    </xf>
    <xf numFmtId="0" fontId="8" fillId="0" borderId="0" xfId="44" applyFont="1" applyFill="1" applyProtection="1"/>
    <xf numFmtId="0" fontId="20" fillId="2" borderId="0" xfId="43" applyFont="1" applyFill="1" applyBorder="1" applyAlignment="1" applyProtection="1">
      <alignment wrapText="1"/>
    </xf>
    <xf numFmtId="0" fontId="14" fillId="0" borderId="0" xfId="44" applyFont="1" applyFill="1" applyBorder="1" applyAlignment="1" applyProtection="1">
      <alignment horizontal="left" vertical="center" indent="3"/>
    </xf>
    <xf numFmtId="0" fontId="14" fillId="0" borderId="0" xfId="44" applyFont="1" applyFill="1" applyBorder="1" applyAlignment="1" applyProtection="1">
      <alignment horizontal="left" vertical="center"/>
    </xf>
    <xf numFmtId="0" fontId="5" fillId="0" borderId="0" xfId="44" applyFont="1" applyFill="1" applyAlignment="1" applyProtection="1">
      <alignment horizontal="left" vertical="center"/>
    </xf>
    <xf numFmtId="0" fontId="29" fillId="0" borderId="0" xfId="43" applyFont="1" applyAlignment="1" applyProtection="1">
      <alignment vertical="center" wrapText="1" readingOrder="1"/>
    </xf>
    <xf numFmtId="0" fontId="5" fillId="0" borderId="0" xfId="44" applyFont="1" applyFill="1" applyAlignment="1" applyProtection="1">
      <alignment vertical="top"/>
    </xf>
    <xf numFmtId="0" fontId="28" fillId="0" borderId="30" xfId="44" applyFont="1" applyFill="1" applyBorder="1" applyAlignment="1" applyProtection="1">
      <alignment horizontal="left" vertical="center"/>
    </xf>
    <xf numFmtId="0" fontId="28" fillId="0" borderId="31" xfId="44" applyFont="1" applyFill="1" applyBorder="1" applyAlignment="1" applyProtection="1">
      <alignment horizontal="left" vertical="center"/>
    </xf>
    <xf numFmtId="0" fontId="28" fillId="0" borderId="32" xfId="44" applyFont="1" applyFill="1" applyBorder="1" applyAlignment="1" applyProtection="1">
      <alignment horizontal="left" vertical="center"/>
    </xf>
    <xf numFmtId="0" fontId="28" fillId="0" borderId="33" xfId="44" applyFont="1" applyFill="1" applyBorder="1" applyAlignment="1" applyProtection="1">
      <alignment vertical="center"/>
    </xf>
    <xf numFmtId="0" fontId="28" fillId="0" borderId="31" xfId="44" applyFont="1" applyFill="1" applyBorder="1" applyAlignment="1" applyProtection="1">
      <alignment vertical="center"/>
    </xf>
    <xf numFmtId="0" fontId="28" fillId="0" borderId="13" xfId="44" applyFont="1" applyFill="1" applyBorder="1" applyAlignment="1" applyProtection="1">
      <alignment vertical="center"/>
    </xf>
    <xf numFmtId="0" fontId="14" fillId="0" borderId="0" xfId="44" applyFont="1" applyAlignment="1" applyProtection="1"/>
    <xf numFmtId="0" fontId="33" fillId="0" borderId="0" xfId="0" applyFont="1" applyBorder="1" applyAlignment="1" applyProtection="1">
      <alignment horizontal="left" vertical="top"/>
    </xf>
    <xf numFmtId="0" fontId="35" fillId="0" borderId="0" xfId="0" applyFont="1" applyAlignment="1" applyProtection="1">
      <alignment horizontal="left" vertical="top" wrapText="1"/>
    </xf>
    <xf numFmtId="0" fontId="37" fillId="7" borderId="10" xfId="43" applyFont="1" applyFill="1" applyBorder="1" applyAlignment="1" applyProtection="1">
      <alignment horizontal="center" vertical="center"/>
    </xf>
    <xf numFmtId="0" fontId="34" fillId="3" borderId="10" xfId="59" applyFont="1" applyFill="1" applyBorder="1" applyAlignment="1" applyProtection="1">
      <alignment horizontal="left" vertical="center" wrapText="1"/>
      <protection locked="0"/>
    </xf>
    <xf numFmtId="0" fontId="34" fillId="3" borderId="19" xfId="59" applyFont="1" applyFill="1" applyBorder="1" applyAlignment="1" applyProtection="1">
      <alignment horizontal="left" vertical="center" wrapText="1"/>
      <protection locked="0"/>
    </xf>
    <xf numFmtId="0" fontId="34" fillId="3" borderId="35" xfId="59" applyFont="1" applyFill="1" applyBorder="1" applyAlignment="1" applyProtection="1">
      <alignment horizontal="left" vertical="center" wrapText="1"/>
      <protection locked="0"/>
    </xf>
    <xf numFmtId="0" fontId="5" fillId="0" borderId="28" xfId="43" applyFont="1" applyBorder="1" applyProtection="1"/>
    <xf numFmtId="0" fontId="5" fillId="0" borderId="29" xfId="43" applyFont="1" applyBorder="1" applyProtection="1"/>
    <xf numFmtId="0" fontId="5" fillId="0" borderId="0" xfId="43" applyFont="1" applyProtection="1"/>
    <xf numFmtId="0" fontId="5" fillId="0" borderId="0" xfId="43" applyFont="1" applyBorder="1" applyProtection="1"/>
    <xf numFmtId="0" fontId="42" fillId="2" borderId="0" xfId="43" applyFont="1" applyFill="1" applyBorder="1" applyAlignment="1" applyProtection="1">
      <alignment vertical="center"/>
    </xf>
    <xf numFmtId="0" fontId="43" fillId="2" borderId="0" xfId="43" applyFont="1" applyFill="1" applyBorder="1" applyAlignment="1" applyProtection="1">
      <alignment vertical="center"/>
    </xf>
    <xf numFmtId="0" fontId="34" fillId="3" borderId="34" xfId="59" applyFont="1" applyFill="1" applyBorder="1" applyAlignment="1" applyProtection="1">
      <alignment horizontal="left" vertical="center" wrapText="1"/>
    </xf>
    <xf numFmtId="0" fontId="27" fillId="0" borderId="0" xfId="43" applyFont="1" applyProtection="1"/>
    <xf numFmtId="0" fontId="34" fillId="3" borderId="36" xfId="59" applyFont="1" applyFill="1" applyBorder="1" applyAlignment="1" applyProtection="1">
      <alignment horizontal="left" vertical="center" wrapText="1"/>
    </xf>
    <xf numFmtId="0" fontId="34" fillId="3" borderId="31" xfId="59" applyFont="1" applyFill="1" applyBorder="1" applyAlignment="1" applyProtection="1">
      <alignment horizontal="left" vertical="center" wrapText="1"/>
    </xf>
    <xf numFmtId="0" fontId="34" fillId="3" borderId="3" xfId="59" applyFont="1" applyFill="1" applyBorder="1" applyAlignment="1" applyProtection="1">
      <alignment horizontal="left" vertical="center" wrapText="1"/>
    </xf>
    <xf numFmtId="0" fontId="34" fillId="3" borderId="32" xfId="59" applyFont="1" applyFill="1" applyBorder="1" applyAlignment="1" applyProtection="1">
      <alignment horizontal="left" vertical="center" wrapText="1"/>
    </xf>
    <xf numFmtId="0" fontId="5" fillId="3" borderId="0" xfId="43" applyFont="1" applyFill="1" applyProtection="1"/>
    <xf numFmtId="0" fontId="19" fillId="0" borderId="0" xfId="59" applyFont="1" applyBorder="1" applyAlignment="1" applyProtection="1">
      <alignment horizontal="center" vertical="top"/>
    </xf>
    <xf numFmtId="0" fontId="5" fillId="0" borderId="0" xfId="43" applyFont="1" applyFill="1" applyAlignment="1">
      <alignment vertical="center"/>
    </xf>
    <xf numFmtId="0" fontId="5" fillId="3" borderId="0" xfId="44" applyFont="1" applyFill="1"/>
    <xf numFmtId="0" fontId="5" fillId="0" borderId="0" xfId="44" applyFont="1" applyFill="1"/>
    <xf numFmtId="166" fontId="5" fillId="0" borderId="0" xfId="44" applyNumberFormat="1" applyFont="1"/>
    <xf numFmtId="164" fontId="5" fillId="0" borderId="0" xfId="44" applyNumberFormat="1" applyFont="1"/>
    <xf numFmtId="0" fontId="5" fillId="0" borderId="0" xfId="44" applyFont="1" applyProtection="1">
      <protection locked="0"/>
    </xf>
    <xf numFmtId="1" fontId="5" fillId="0" borderId="0" xfId="44" applyNumberFormat="1" applyFont="1" applyProtection="1">
      <protection locked="0"/>
    </xf>
    <xf numFmtId="164" fontId="5" fillId="0" borderId="0" xfId="44" applyNumberFormat="1" applyFont="1" applyProtection="1">
      <protection locked="0"/>
    </xf>
    <xf numFmtId="0" fontId="5" fillId="0" borderId="0" xfId="43" applyFont="1" applyFill="1" applyBorder="1" applyAlignment="1" applyProtection="1">
      <alignment horizontal="left" vertical="center"/>
    </xf>
    <xf numFmtId="0" fontId="27" fillId="0" borderId="0" xfId="44" applyFont="1" applyFill="1"/>
    <xf numFmtId="0" fontId="27" fillId="0" borderId="0" xfId="43" applyFont="1" applyAlignment="1">
      <alignment horizontal="left" vertical="top" wrapText="1"/>
    </xf>
    <xf numFmtId="0" fontId="27" fillId="0" borderId="0" xfId="44" applyFont="1" applyFill="1" applyAlignment="1" applyProtection="1">
      <protection locked="0"/>
    </xf>
    <xf numFmtId="0" fontId="27" fillId="0" borderId="0" xfId="44" applyFont="1" applyFill="1" applyAlignment="1" applyProtection="1">
      <alignment vertical="distributed"/>
      <protection locked="0"/>
    </xf>
    <xf numFmtId="0" fontId="8" fillId="0" borderId="0" xfId="44" applyFont="1" applyAlignment="1" applyProtection="1">
      <alignment vertical="center"/>
      <protection locked="0"/>
    </xf>
    <xf numFmtId="0" fontId="8" fillId="3" borderId="0" xfId="44" applyFont="1" applyFill="1" applyAlignment="1" applyProtection="1">
      <alignment vertical="center"/>
      <protection locked="0"/>
    </xf>
    <xf numFmtId="0" fontId="8" fillId="3" borderId="0" xfId="44" applyFont="1" applyFill="1" applyAlignment="1" applyProtection="1">
      <alignment horizontal="right" vertical="top"/>
      <protection locked="0"/>
    </xf>
    <xf numFmtId="0" fontId="8" fillId="3" borderId="0" xfId="44" applyFont="1" applyFill="1" applyBorder="1" applyAlignment="1" applyProtection="1">
      <alignment horizontal="center" vertical="top"/>
      <protection locked="0"/>
    </xf>
    <xf numFmtId="0" fontId="44" fillId="3" borderId="0" xfId="44" applyFont="1" applyFill="1" applyBorder="1" applyAlignment="1" applyProtection="1">
      <alignment horizontal="center" vertical="top"/>
      <protection locked="0"/>
    </xf>
    <xf numFmtId="164" fontId="5" fillId="3" borderId="0" xfId="44" applyNumberFormat="1" applyFont="1" applyFill="1" applyAlignment="1" applyProtection="1">
      <alignment vertical="top"/>
      <protection locked="0"/>
    </xf>
    <xf numFmtId="0" fontId="5" fillId="3" borderId="0" xfId="44" applyFont="1" applyFill="1" applyProtection="1">
      <protection locked="0"/>
    </xf>
    <xf numFmtId="0" fontId="8" fillId="0" borderId="0" xfId="44" applyFont="1" applyFill="1"/>
    <xf numFmtId="0" fontId="8" fillId="3" borderId="0" xfId="44" applyFont="1" applyFill="1" applyAlignment="1" applyProtection="1">
      <alignment horizontal="center"/>
    </xf>
    <xf numFmtId="0" fontId="5" fillId="0" borderId="0" xfId="43" applyFont="1" applyFill="1" applyBorder="1" applyAlignment="1" applyProtection="1">
      <alignment horizontal="right"/>
    </xf>
    <xf numFmtId="0" fontId="5" fillId="0" borderId="1" xfId="43" applyFont="1" applyFill="1" applyBorder="1" applyAlignment="1" applyProtection="1">
      <alignment horizontal="right"/>
    </xf>
    <xf numFmtId="0" fontId="5" fillId="0" borderId="1" xfId="43" applyFont="1" applyBorder="1" applyAlignment="1" applyProtection="1">
      <alignment vertical="center"/>
    </xf>
    <xf numFmtId="0" fontId="5" fillId="0" borderId="0" xfId="43" applyFont="1" applyBorder="1" applyAlignment="1" applyProtection="1">
      <alignment horizontal="right" vertical="center"/>
    </xf>
    <xf numFmtId="0" fontId="5" fillId="0" borderId="0" xfId="43" applyFont="1" applyBorder="1" applyAlignment="1" applyProtection="1">
      <alignment horizontal="left" vertical="center"/>
    </xf>
    <xf numFmtId="0" fontId="5" fillId="0" borderId="0" xfId="43" applyFont="1" applyAlignment="1" applyProtection="1">
      <alignment vertical="center"/>
    </xf>
    <xf numFmtId="0" fontId="5" fillId="3" borderId="0" xfId="43" applyFont="1" applyFill="1" applyBorder="1" applyAlignment="1" applyProtection="1">
      <alignment vertical="center"/>
      <protection locked="0"/>
    </xf>
    <xf numFmtId="0" fontId="46" fillId="7" borderId="16" xfId="44" applyFont="1" applyFill="1" applyBorder="1" applyAlignment="1" applyProtection="1">
      <alignment horizontal="center" vertical="center" wrapText="1"/>
    </xf>
    <xf numFmtId="0" fontId="8" fillId="0" borderId="0" xfId="43" applyFont="1" applyAlignment="1" applyProtection="1">
      <alignment vertical="center"/>
    </xf>
    <xf numFmtId="0" fontId="10" fillId="0" borderId="0" xfId="43" applyFont="1" applyFill="1"/>
    <xf numFmtId="0" fontId="33" fillId="0" borderId="5" xfId="0" applyFont="1" applyBorder="1" applyAlignment="1" applyProtection="1">
      <alignment vertical="top"/>
    </xf>
    <xf numFmtId="0" fontId="5" fillId="0" borderId="0" xfId="43" applyFont="1" applyFill="1" applyBorder="1" applyAlignment="1" applyProtection="1">
      <alignment horizontal="right" vertical="center"/>
    </xf>
    <xf numFmtId="0" fontId="5" fillId="3" borderId="0" xfId="43" applyFont="1" applyFill="1" applyBorder="1" applyAlignment="1" applyProtection="1">
      <alignment horizontal="left" vertical="center"/>
      <protection locked="0"/>
    </xf>
    <xf numFmtId="0" fontId="5" fillId="3" borderId="0" xfId="43" applyFont="1" applyFill="1" applyBorder="1" applyAlignment="1" applyProtection="1">
      <alignment horizontal="center" vertical="center"/>
      <protection locked="0"/>
    </xf>
    <xf numFmtId="0" fontId="8" fillId="3" borderId="0" xfId="43" applyFont="1" applyFill="1" applyBorder="1" applyAlignment="1" applyProtection="1">
      <alignment horizontal="center" vertical="center"/>
    </xf>
    <xf numFmtId="0" fontId="31" fillId="2" borderId="1" xfId="43" applyFont="1" applyFill="1" applyBorder="1" applyAlignment="1" applyProtection="1">
      <alignment vertical="center"/>
    </xf>
    <xf numFmtId="0" fontId="37" fillId="6" borderId="8" xfId="43" applyFont="1" applyFill="1" applyBorder="1" applyAlignment="1" applyProtection="1">
      <alignment horizontal="center" vertical="center"/>
    </xf>
    <xf numFmtId="0" fontId="5" fillId="3" borderId="0" xfId="43" applyFont="1" applyFill="1" applyBorder="1" applyAlignment="1" applyProtection="1">
      <alignment horizontal="right" vertical="center"/>
    </xf>
    <xf numFmtId="0" fontId="52" fillId="0" borderId="0" xfId="43" applyFont="1" applyFill="1"/>
    <xf numFmtId="0" fontId="15" fillId="0" borderId="0" xfId="44" applyFont="1" applyFill="1" applyBorder="1" applyAlignment="1" applyProtection="1">
      <alignment horizontal="left" vertical="top"/>
    </xf>
    <xf numFmtId="0" fontId="18" fillId="0" borderId="0" xfId="59" applyFont="1" applyFill="1" applyProtection="1"/>
    <xf numFmtId="0" fontId="5" fillId="0" borderId="0" xfId="43" applyFont="1" applyAlignment="1" applyProtection="1">
      <alignment horizontal="right" vertical="center"/>
    </xf>
    <xf numFmtId="0" fontId="16" fillId="0" borderId="0" xfId="59" applyFont="1" applyFill="1" applyProtection="1"/>
    <xf numFmtId="0" fontId="5" fillId="0" borderId="0" xfId="43" applyFont="1" applyFill="1" applyProtection="1"/>
    <xf numFmtId="0" fontId="19" fillId="0" borderId="0" xfId="59" applyFont="1" applyFill="1" applyAlignment="1" applyProtection="1">
      <alignment horizontal="center" vertical="center"/>
    </xf>
    <xf numFmtId="0" fontId="19" fillId="0" borderId="0" xfId="59" applyFont="1" applyFill="1" applyBorder="1" applyAlignment="1" applyProtection="1">
      <alignment horizontal="center" vertical="center"/>
    </xf>
    <xf numFmtId="0" fontId="52" fillId="0" borderId="0" xfId="43" applyFont="1" applyProtection="1"/>
    <xf numFmtId="0" fontId="53" fillId="2" borderId="0" xfId="59" applyFont="1" applyFill="1" applyBorder="1" applyAlignment="1" applyProtection="1">
      <alignment horizontal="center" vertical="center"/>
    </xf>
    <xf numFmtId="170" fontId="53" fillId="2" borderId="0" xfId="59" applyNumberFormat="1" applyFont="1" applyFill="1" applyBorder="1" applyAlignment="1" applyProtection="1">
      <alignment horizontal="center" vertical="center"/>
    </xf>
    <xf numFmtId="0" fontId="5" fillId="2" borderId="0" xfId="43" applyFont="1" applyFill="1" applyBorder="1" applyProtection="1"/>
    <xf numFmtId="14" fontId="8" fillId="2" borderId="0" xfId="43" applyNumberFormat="1" applyFont="1" applyFill="1" applyBorder="1" applyAlignment="1" applyProtection="1">
      <alignment horizontal="center"/>
    </xf>
    <xf numFmtId="164" fontId="8" fillId="3" borderId="0" xfId="20" applyNumberFormat="1" applyFont="1" applyFill="1" applyBorder="1" applyAlignment="1" applyProtection="1">
      <alignment horizontal="right"/>
    </xf>
    <xf numFmtId="164" fontId="8" fillId="2" borderId="0" xfId="20" applyNumberFormat="1" applyFont="1" applyFill="1" applyBorder="1" applyAlignment="1" applyProtection="1">
      <alignment horizontal="right"/>
    </xf>
    <xf numFmtId="169" fontId="14" fillId="2" borderId="0" xfId="16" applyNumberFormat="1" applyFont="1" applyFill="1" applyBorder="1" applyAlignment="1" applyProtection="1">
      <alignment horizontal="center"/>
    </xf>
    <xf numFmtId="0" fontId="32" fillId="0" borderId="0" xfId="43" applyFont="1" applyFill="1" applyBorder="1" applyAlignment="1" applyProtection="1">
      <alignment horizontal="left" vertical="center" wrapText="1" indent="1"/>
    </xf>
    <xf numFmtId="0" fontId="48" fillId="0" borderId="0" xfId="43" applyFont="1" applyAlignment="1" applyProtection="1">
      <alignment horizontal="left" vertical="top" wrapText="1"/>
    </xf>
    <xf numFmtId="0" fontId="5" fillId="0" borderId="0" xfId="43" applyFont="1" applyFill="1" applyBorder="1" applyAlignment="1" applyProtection="1">
      <alignment vertical="center"/>
    </xf>
    <xf numFmtId="0" fontId="5" fillId="0" borderId="15" xfId="44" applyFont="1" applyBorder="1"/>
    <xf numFmtId="0" fontId="5" fillId="0" borderId="13" xfId="44" applyFont="1" applyBorder="1"/>
    <xf numFmtId="0" fontId="8" fillId="0" borderId="0" xfId="44" applyFont="1" applyFill="1" applyBorder="1"/>
    <xf numFmtId="0" fontId="8" fillId="0" borderId="7" xfId="44" applyFont="1" applyBorder="1"/>
    <xf numFmtId="0" fontId="8" fillId="0" borderId="7" xfId="44" applyFont="1" applyFill="1" applyBorder="1"/>
    <xf numFmtId="0" fontId="5" fillId="0" borderId="15" xfId="0" applyFont="1" applyBorder="1"/>
    <xf numFmtId="0" fontId="5" fillId="0" borderId="13" xfId="0" applyFont="1" applyBorder="1"/>
    <xf numFmtId="0" fontId="5" fillId="0" borderId="0" xfId="0" applyFont="1" applyBorder="1"/>
    <xf numFmtId="0" fontId="8" fillId="0" borderId="0" xfId="44" applyFont="1" applyBorder="1"/>
    <xf numFmtId="0" fontId="5" fillId="0" borderId="0" xfId="44" applyFont="1" applyBorder="1"/>
    <xf numFmtId="0" fontId="8" fillId="0" borderId="7" xfId="44" applyFont="1" applyFill="1" applyBorder="1" applyAlignment="1">
      <alignment horizontal="left"/>
    </xf>
    <xf numFmtId="0" fontId="5" fillId="0" borderId="15" xfId="44" applyFont="1" applyFill="1" applyBorder="1" applyAlignment="1">
      <alignment horizontal="left"/>
    </xf>
    <xf numFmtId="0" fontId="5" fillId="0" borderId="13" xfId="44" applyFont="1" applyFill="1" applyBorder="1" applyAlignment="1">
      <alignment horizontal="left"/>
    </xf>
    <xf numFmtId="0" fontId="8" fillId="2" borderId="0" xfId="43" applyFont="1" applyFill="1" applyBorder="1" applyAlignment="1" applyProtection="1">
      <alignment wrapText="1"/>
      <protection locked="0"/>
    </xf>
    <xf numFmtId="0" fontId="8" fillId="0" borderId="0" xfId="44" applyFont="1" applyAlignment="1" applyProtection="1">
      <alignment horizontal="center" vertical="center"/>
      <protection locked="0"/>
    </xf>
    <xf numFmtId="0" fontId="27" fillId="0" borderId="30" xfId="44" applyFont="1" applyFill="1" applyBorder="1" applyAlignment="1" applyProtection="1">
      <alignment horizontal="center" vertical="center"/>
      <protection locked="0"/>
    </xf>
    <xf numFmtId="0" fontId="27" fillId="0" borderId="31" xfId="44" applyFont="1" applyFill="1" applyBorder="1" applyAlignment="1" applyProtection="1">
      <alignment horizontal="center" vertical="center"/>
      <protection locked="0"/>
    </xf>
    <xf numFmtId="5" fontId="27" fillId="0" borderId="33" xfId="16" applyNumberFormat="1" applyFont="1" applyFill="1" applyBorder="1" applyAlignment="1" applyProtection="1">
      <alignment horizontal="center" vertical="center" wrapText="1"/>
    </xf>
    <xf numFmtId="5" fontId="27" fillId="0" borderId="31" xfId="16" applyNumberFormat="1" applyFont="1" applyFill="1" applyBorder="1" applyAlignment="1" applyProtection="1">
      <alignment horizontal="center" vertical="center" wrapText="1"/>
    </xf>
    <xf numFmtId="5" fontId="27" fillId="0" borderId="50" xfId="16" applyNumberFormat="1" applyFont="1" applyFill="1" applyBorder="1" applyAlignment="1" applyProtection="1">
      <alignment horizontal="center" vertical="center" wrapText="1"/>
    </xf>
    <xf numFmtId="37" fontId="27" fillId="0" borderId="33" xfId="1" applyNumberFormat="1" applyFont="1" applyFill="1" applyBorder="1" applyAlignment="1" applyProtection="1">
      <alignment horizontal="center" vertical="center" wrapText="1"/>
    </xf>
    <xf numFmtId="37" fontId="27" fillId="0" borderId="31" xfId="1" applyNumberFormat="1" applyFont="1" applyFill="1" applyBorder="1" applyAlignment="1" applyProtection="1">
      <alignment horizontal="center" vertical="center" wrapText="1"/>
    </xf>
    <xf numFmtId="37" fontId="27" fillId="0" borderId="50" xfId="1" applyNumberFormat="1" applyFont="1" applyFill="1" applyBorder="1" applyAlignment="1" applyProtection="1">
      <alignment horizontal="center" vertical="center" wrapText="1"/>
    </xf>
    <xf numFmtId="0" fontId="5" fillId="3" borderId="0" xfId="43" applyFont="1" applyFill="1" applyBorder="1" applyAlignment="1" applyProtection="1">
      <alignment horizontal="right" vertical="center"/>
      <protection locked="0"/>
    </xf>
    <xf numFmtId="0" fontId="14" fillId="0" borderId="0" xfId="43" applyFont="1" applyBorder="1" applyAlignment="1" applyProtection="1">
      <alignment horizontal="right" vertical="center"/>
    </xf>
    <xf numFmtId="0" fontId="10" fillId="0" borderId="0" xfId="43" applyFont="1" applyBorder="1" applyAlignment="1" applyProtection="1">
      <alignment horizontal="right" vertical="center"/>
    </xf>
    <xf numFmtId="0" fontId="5" fillId="0" borderId="0" xfId="43" applyFont="1" applyFill="1" applyAlignment="1">
      <alignment horizontal="right" vertical="center"/>
    </xf>
    <xf numFmtId="0" fontId="27" fillId="0" borderId="27" xfId="44" applyFont="1" applyFill="1" applyBorder="1" applyAlignment="1">
      <alignment horizontal="center" vertical="center"/>
    </xf>
    <xf numFmtId="0" fontId="27" fillId="0" borderId="48" xfId="44" applyFont="1" applyFill="1" applyBorder="1" applyAlignment="1">
      <alignment horizontal="center" vertical="center"/>
    </xf>
    <xf numFmtId="0" fontId="45" fillId="3" borderId="0" xfId="44" applyFont="1" applyFill="1" applyBorder="1" applyAlignment="1" applyProtection="1">
      <alignment horizontal="left"/>
    </xf>
    <xf numFmtId="0" fontId="5" fillId="0" borderId="0" xfId="43" applyFont="1" applyBorder="1" applyAlignment="1" applyProtection="1">
      <alignment vertical="center"/>
    </xf>
    <xf numFmtId="1" fontId="46" fillId="7" borderId="17" xfId="44" applyNumberFormat="1" applyFont="1" applyFill="1" applyBorder="1" applyAlignment="1" applyProtection="1">
      <alignment horizontal="center" vertical="center" wrapText="1"/>
    </xf>
    <xf numFmtId="0" fontId="37" fillId="4" borderId="6" xfId="43" applyFont="1" applyFill="1" applyBorder="1" applyAlignment="1" applyProtection="1">
      <alignment horizontal="center" vertical="center" wrapText="1"/>
      <protection locked="0"/>
    </xf>
    <xf numFmtId="171" fontId="27" fillId="0" borderId="45" xfId="44" applyNumberFormat="1" applyFont="1" applyBorder="1" applyAlignment="1" applyProtection="1">
      <alignment horizontal="center" vertical="center" wrapText="1"/>
    </xf>
    <xf numFmtId="171" fontId="27" fillId="0" borderId="47" xfId="44" applyNumberFormat="1" applyFont="1" applyBorder="1" applyAlignment="1" applyProtection="1">
      <alignment horizontal="center" vertical="center" wrapText="1"/>
    </xf>
    <xf numFmtId="171" fontId="27" fillId="0" borderId="49" xfId="44" applyNumberFormat="1" applyFont="1" applyBorder="1" applyAlignment="1" applyProtection="1">
      <alignment horizontal="center" vertical="center" wrapText="1"/>
    </xf>
    <xf numFmtId="0" fontId="27" fillId="0" borderId="57" xfId="44" applyFont="1" applyFill="1" applyBorder="1" applyAlignment="1">
      <alignment horizontal="center" vertical="center"/>
    </xf>
    <xf numFmtId="0" fontId="27" fillId="0" borderId="60" xfId="44" applyFont="1" applyFill="1" applyBorder="1" applyAlignment="1" applyProtection="1">
      <alignment horizontal="center" vertical="center"/>
      <protection locked="0"/>
    </xf>
    <xf numFmtId="171" fontId="27" fillId="0" borderId="51" xfId="44" applyNumberFormat="1" applyFont="1" applyBorder="1" applyAlignment="1" applyProtection="1">
      <alignment horizontal="center" vertical="center" wrapText="1"/>
    </xf>
    <xf numFmtId="37" fontId="8" fillId="8" borderId="61" xfId="1" applyNumberFormat="1" applyFont="1" applyFill="1" applyBorder="1" applyAlignment="1" applyProtection="1">
      <alignment horizontal="center" vertical="center"/>
    </xf>
    <xf numFmtId="37" fontId="8" fillId="8" borderId="54" xfId="1" applyNumberFormat="1" applyFont="1" applyFill="1" applyBorder="1" applyAlignment="1" applyProtection="1">
      <alignment horizontal="center" vertical="center"/>
    </xf>
    <xf numFmtId="5" fontId="8" fillId="8" borderId="54" xfId="16" applyNumberFormat="1" applyFont="1" applyFill="1" applyBorder="1" applyAlignment="1" applyProtection="1">
      <alignment horizontal="center" vertical="center"/>
    </xf>
    <xf numFmtId="171" fontId="8" fillId="8" borderId="55" xfId="44" applyNumberFormat="1" applyFont="1" applyFill="1" applyBorder="1" applyAlignment="1" applyProtection="1">
      <alignment horizontal="center" vertical="center" wrapText="1"/>
    </xf>
    <xf numFmtId="0" fontId="8" fillId="3" borderId="0" xfId="43" applyFont="1" applyFill="1" applyAlignment="1">
      <alignment vertical="center"/>
    </xf>
    <xf numFmtId="0" fontId="8" fillId="0" borderId="0" xfId="43" applyFont="1" applyBorder="1" applyAlignment="1" applyProtection="1">
      <alignment vertical="center" wrapText="1"/>
    </xf>
    <xf numFmtId="0" fontId="5" fillId="3" borderId="0" xfId="43" applyFont="1" applyFill="1" applyBorder="1" applyAlignment="1" applyProtection="1">
      <alignment vertical="center"/>
    </xf>
    <xf numFmtId="0" fontId="5" fillId="3" borderId="0" xfId="59" applyFont="1" applyFill="1" applyBorder="1" applyAlignment="1" applyProtection="1">
      <alignment horizontal="left" vertical="top" wrapText="1"/>
      <protection locked="0"/>
    </xf>
    <xf numFmtId="0" fontId="8" fillId="0" borderId="0" xfId="43" applyFont="1" applyFill="1" applyAlignment="1">
      <alignment horizontal="center" vertical="center" wrapText="1"/>
    </xf>
    <xf numFmtId="0" fontId="8" fillId="3" borderId="0" xfId="59" applyFont="1" applyFill="1" applyBorder="1" applyAlignment="1" applyProtection="1">
      <alignment horizontal="center" vertical="center" wrapText="1"/>
      <protection locked="0"/>
    </xf>
    <xf numFmtId="0" fontId="46" fillId="9" borderId="7" xfId="59" applyFont="1" applyFill="1" applyBorder="1" applyAlignment="1" applyProtection="1">
      <alignment horizontal="center" vertical="center" wrapText="1"/>
      <protection locked="0"/>
    </xf>
    <xf numFmtId="0" fontId="46" fillId="9" borderId="9" xfId="59" applyFont="1" applyFill="1" applyBorder="1" applyAlignment="1" applyProtection="1">
      <alignment horizontal="center" vertical="center" wrapText="1"/>
      <protection locked="0"/>
    </xf>
    <xf numFmtId="14" fontId="5" fillId="3" borderId="30" xfId="59" applyNumberFormat="1" applyFont="1" applyFill="1" applyBorder="1" applyAlignment="1" applyProtection="1">
      <alignment horizontal="center" vertical="center" wrapText="1"/>
      <protection locked="0"/>
    </xf>
    <xf numFmtId="14" fontId="5" fillId="3" borderId="26" xfId="59" applyNumberFormat="1" applyFont="1" applyFill="1" applyBorder="1" applyAlignment="1" applyProtection="1">
      <alignment horizontal="center" vertical="center" wrapText="1"/>
      <protection locked="0"/>
    </xf>
    <xf numFmtId="14" fontId="5" fillId="3" borderId="31" xfId="59" applyNumberFormat="1" applyFont="1" applyFill="1" applyBorder="1" applyAlignment="1" applyProtection="1">
      <alignment horizontal="center" vertical="center" wrapText="1"/>
      <protection locked="0"/>
    </xf>
    <xf numFmtId="14" fontId="5" fillId="3" borderId="21" xfId="59" applyNumberFormat="1" applyFont="1" applyFill="1" applyBorder="1" applyAlignment="1" applyProtection="1">
      <alignment horizontal="center" vertical="center" wrapText="1"/>
      <protection locked="0"/>
    </xf>
    <xf numFmtId="14" fontId="5" fillId="3" borderId="13" xfId="59" applyNumberFormat="1" applyFont="1" applyFill="1" applyBorder="1" applyAlignment="1" applyProtection="1">
      <alignment horizontal="center" vertical="center" wrapText="1"/>
      <protection locked="0"/>
    </xf>
    <xf numFmtId="14" fontId="5" fillId="3" borderId="14" xfId="59" applyNumberFormat="1" applyFont="1" applyFill="1" applyBorder="1" applyAlignment="1" applyProtection="1">
      <alignment horizontal="center" vertical="center" wrapText="1"/>
      <protection locked="0"/>
    </xf>
    <xf numFmtId="0" fontId="46" fillId="7" borderId="4" xfId="59" applyFont="1" applyFill="1" applyBorder="1" applyAlignment="1" applyProtection="1">
      <alignment horizontal="center" vertical="center" wrapText="1"/>
      <protection locked="0"/>
    </xf>
    <xf numFmtId="9" fontId="5" fillId="3" borderId="24" xfId="106" applyFont="1" applyFill="1" applyBorder="1" applyAlignment="1" applyProtection="1">
      <alignment horizontal="center" vertical="center" wrapText="1"/>
    </xf>
    <xf numFmtId="9" fontId="5" fillId="3" borderId="20" xfId="106" applyFont="1" applyFill="1" applyBorder="1" applyAlignment="1" applyProtection="1">
      <alignment horizontal="center" vertical="center" wrapText="1"/>
    </xf>
    <xf numFmtId="9" fontId="5" fillId="3" borderId="1" xfId="106" applyFont="1" applyFill="1" applyBorder="1" applyAlignment="1" applyProtection="1">
      <alignment horizontal="center" vertical="center" wrapText="1"/>
    </xf>
    <xf numFmtId="1" fontId="46" fillId="6" borderId="12" xfId="44" applyNumberFormat="1" applyFont="1" applyFill="1" applyBorder="1" applyAlignment="1" applyProtection="1">
      <alignment horizontal="center" vertical="center" wrapText="1"/>
    </xf>
    <xf numFmtId="164" fontId="46" fillId="6" borderId="12" xfId="44" applyNumberFormat="1" applyFont="1" applyFill="1" applyBorder="1" applyAlignment="1" applyProtection="1">
      <alignment horizontal="center" vertical="center" wrapText="1"/>
    </xf>
    <xf numFmtId="0" fontId="54" fillId="0" borderId="0" xfId="0" applyFont="1" applyAlignment="1">
      <alignment horizontal="center" vertical="center"/>
    </xf>
    <xf numFmtId="0" fontId="54" fillId="0" borderId="0" xfId="0" applyFont="1" applyBorder="1" applyAlignment="1">
      <alignment horizontal="center" vertical="center" wrapText="1"/>
    </xf>
    <xf numFmtId="0" fontId="27" fillId="0" borderId="18" xfId="44" applyFont="1" applyFill="1" applyBorder="1" applyAlignment="1" applyProtection="1">
      <alignment horizontal="center" vertical="center" wrapText="1"/>
    </xf>
    <xf numFmtId="0" fontId="27" fillId="0" borderId="1" xfId="44" applyFont="1" applyFill="1" applyBorder="1" applyAlignment="1" applyProtection="1">
      <alignment horizontal="center" vertical="center" wrapText="1"/>
    </xf>
    <xf numFmtId="0" fontId="27" fillId="0" borderId="14" xfId="44" applyFont="1" applyFill="1" applyBorder="1" applyAlignment="1" applyProtection="1">
      <alignment horizontal="center" vertical="center" wrapText="1"/>
    </xf>
    <xf numFmtId="0" fontId="54" fillId="0" borderId="18" xfId="0" applyFont="1" applyBorder="1" applyAlignment="1">
      <alignment horizontal="center" vertical="center" wrapText="1"/>
    </xf>
    <xf numFmtId="0" fontId="54" fillId="0" borderId="1"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13" xfId="0" applyFont="1" applyBorder="1" applyAlignment="1">
      <alignment horizontal="left" vertical="center"/>
    </xf>
    <xf numFmtId="0" fontId="54" fillId="0" borderId="18" xfId="0" applyFont="1" applyBorder="1" applyAlignment="1">
      <alignment horizontal="left" vertical="center"/>
    </xf>
    <xf numFmtId="0" fontId="54" fillId="0" borderId="1" xfId="0" applyFont="1" applyBorder="1" applyAlignment="1">
      <alignment horizontal="left" vertical="center"/>
    </xf>
    <xf numFmtId="0" fontId="54" fillId="0" borderId="14" xfId="0" applyFont="1" applyBorder="1" applyAlignment="1">
      <alignment horizontal="left" vertical="center"/>
    </xf>
    <xf numFmtId="0" fontId="54" fillId="0" borderId="0" xfId="0" applyFont="1" applyAlignment="1">
      <alignment horizontal="left" vertical="center"/>
    </xf>
    <xf numFmtId="0" fontId="56" fillId="0" borderId="0" xfId="0" applyFont="1" applyAlignment="1">
      <alignment horizontal="center" vertical="center" wrapText="1"/>
    </xf>
    <xf numFmtId="0" fontId="54" fillId="0" borderId="7" xfId="0" applyFont="1" applyBorder="1" applyAlignment="1">
      <alignment horizontal="left" vertical="center"/>
    </xf>
    <xf numFmtId="0" fontId="54" fillId="0" borderId="8" xfId="0" applyFont="1" applyBorder="1" applyAlignment="1">
      <alignment horizontal="left" vertical="center"/>
    </xf>
    <xf numFmtId="0" fontId="54" fillId="0" borderId="4" xfId="0" applyFont="1" applyBorder="1" applyAlignment="1">
      <alignment horizontal="left" vertical="center"/>
    </xf>
    <xf numFmtId="0" fontId="28" fillId="0" borderId="0" xfId="44" applyFont="1" applyFill="1" applyBorder="1" applyAlignment="1" applyProtection="1">
      <alignment vertical="center"/>
    </xf>
    <xf numFmtId="0" fontId="57" fillId="0" borderId="14" xfId="0" applyFont="1" applyBorder="1" applyAlignment="1">
      <alignment horizontal="center" vertical="center" wrapText="1"/>
    </xf>
    <xf numFmtId="0" fontId="57" fillId="0" borderId="13" xfId="0" applyFont="1" applyBorder="1" applyAlignment="1">
      <alignment horizontal="center" vertical="center" wrapText="1"/>
    </xf>
    <xf numFmtId="0" fontId="54" fillId="0" borderId="8" xfId="0" applyFont="1" applyBorder="1" applyAlignment="1">
      <alignment horizontal="center" vertical="center" wrapText="1"/>
    </xf>
    <xf numFmtId="0" fontId="54" fillId="0" borderId="4" xfId="0" applyFont="1" applyBorder="1" applyAlignment="1">
      <alignment horizontal="center" vertical="center" wrapText="1"/>
    </xf>
    <xf numFmtId="0" fontId="35" fillId="0" borderId="7" xfId="0" applyFont="1" applyBorder="1" applyAlignment="1">
      <alignment horizontal="center" vertical="center" wrapText="1"/>
    </xf>
    <xf numFmtId="0" fontId="54" fillId="0" borderId="13" xfId="0" applyFont="1" applyFill="1" applyBorder="1" applyAlignment="1">
      <alignment horizontal="left" vertical="center"/>
    </xf>
    <xf numFmtId="0" fontId="54" fillId="10" borderId="13" xfId="0" applyFont="1" applyFill="1" applyBorder="1" applyAlignment="1">
      <alignment horizontal="left" vertical="center"/>
    </xf>
    <xf numFmtId="14" fontId="54" fillId="10" borderId="13" xfId="0" applyNumberFormat="1" applyFont="1" applyFill="1" applyBorder="1" applyAlignment="1">
      <alignment horizontal="left" vertical="center"/>
    </xf>
    <xf numFmtId="14" fontId="54" fillId="0" borderId="8" xfId="0" applyNumberFormat="1" applyFont="1" applyBorder="1" applyAlignment="1">
      <alignment horizontal="left" vertical="center"/>
    </xf>
    <xf numFmtId="14" fontId="54" fillId="0" borderId="4" xfId="0" applyNumberFormat="1" applyFont="1" applyBorder="1" applyAlignment="1">
      <alignment horizontal="left" vertical="center"/>
    </xf>
    <xf numFmtId="14" fontId="54" fillId="0" borderId="9" xfId="0" applyNumberFormat="1" applyFont="1" applyBorder="1" applyAlignment="1">
      <alignment horizontal="left" vertical="center"/>
    </xf>
    <xf numFmtId="37" fontId="54" fillId="0" borderId="4" xfId="0" applyNumberFormat="1" applyFont="1" applyBorder="1" applyAlignment="1">
      <alignment horizontal="left" vertical="center"/>
    </xf>
    <xf numFmtId="0" fontId="54" fillId="11" borderId="18" xfId="0" applyFont="1" applyFill="1" applyBorder="1" applyAlignment="1">
      <alignment horizontal="left" vertical="center"/>
    </xf>
    <xf numFmtId="166" fontId="54" fillId="11" borderId="1" xfId="0" applyNumberFormat="1" applyFont="1" applyFill="1" applyBorder="1" applyAlignment="1">
      <alignment horizontal="left" vertical="center"/>
    </xf>
    <xf numFmtId="0" fontId="54" fillId="0" borderId="4" xfId="0" applyFont="1" applyFill="1" applyBorder="1" applyAlignment="1">
      <alignment horizontal="left" vertical="center"/>
    </xf>
    <xf numFmtId="0" fontId="54" fillId="11" borderId="1" xfId="0" applyFont="1" applyFill="1" applyBorder="1" applyAlignment="1">
      <alignment horizontal="left" vertical="center"/>
    </xf>
    <xf numFmtId="0" fontId="54" fillId="11" borderId="14" xfId="0" applyFont="1" applyFill="1" applyBorder="1" applyAlignment="1">
      <alignment horizontal="left" vertical="center"/>
    </xf>
    <xf numFmtId="0" fontId="48" fillId="0" borderId="0" xfId="43" applyFont="1" applyAlignment="1" applyProtection="1">
      <alignment horizontal="left" vertical="top" wrapText="1"/>
    </xf>
    <xf numFmtId="0" fontId="48" fillId="0" borderId="0" xfId="43" applyFont="1" applyAlignment="1" applyProtection="1">
      <alignment horizontal="left" vertical="top" wrapText="1"/>
    </xf>
    <xf numFmtId="0" fontId="35" fillId="0" borderId="0" xfId="0" applyFont="1"/>
    <xf numFmtId="0" fontId="34" fillId="0" borderId="0" xfId="0" applyFont="1" applyAlignment="1">
      <alignment vertical="center"/>
    </xf>
    <xf numFmtId="0" fontId="34" fillId="0" borderId="0" xfId="0" applyFont="1" applyAlignment="1">
      <alignment horizontal="left" vertical="center"/>
    </xf>
    <xf numFmtId="0" fontId="38" fillId="0" borderId="23" xfId="33" applyFont="1" applyFill="1" applyBorder="1" applyAlignment="1" applyProtection="1">
      <alignment horizontal="left" vertical="center"/>
      <protection locked="0"/>
    </xf>
    <xf numFmtId="0" fontId="27" fillId="0" borderId="25" xfId="44" applyFont="1" applyFill="1" applyBorder="1" applyAlignment="1" applyProtection="1">
      <alignment horizontal="left" vertical="center"/>
      <protection locked="0"/>
    </xf>
    <xf numFmtId="0" fontId="37" fillId="6" borderId="8" xfId="43" applyFont="1" applyFill="1" applyBorder="1" applyAlignment="1" applyProtection="1">
      <alignment horizontal="left" vertical="center"/>
    </xf>
    <xf numFmtId="0" fontId="37" fillId="6" borderId="4" xfId="43" applyFont="1" applyFill="1" applyBorder="1" applyAlignment="1" applyProtection="1">
      <alignment horizontal="left" vertical="center"/>
    </xf>
    <xf numFmtId="0" fontId="37" fillId="6" borderId="9" xfId="43" applyFont="1" applyFill="1" applyBorder="1" applyAlignment="1" applyProtection="1">
      <alignment horizontal="left" vertical="center"/>
    </xf>
    <xf numFmtId="0" fontId="27" fillId="0" borderId="24" xfId="44" applyFont="1" applyFill="1" applyBorder="1" applyAlignment="1" applyProtection="1">
      <alignment horizontal="left" vertical="center"/>
      <protection locked="0"/>
    </xf>
    <xf numFmtId="0" fontId="27" fillId="0" borderId="26" xfId="44" applyFont="1" applyFill="1" applyBorder="1" applyAlignment="1" applyProtection="1">
      <alignment horizontal="left" vertical="center"/>
      <protection locked="0"/>
    </xf>
    <xf numFmtId="0" fontId="27" fillId="0" borderId="20" xfId="44" applyFont="1" applyFill="1" applyBorder="1" applyAlignment="1" applyProtection="1">
      <alignment horizontal="left" vertical="center"/>
      <protection locked="0"/>
    </xf>
    <xf numFmtId="0" fontId="27" fillId="0" borderId="21" xfId="44" applyFont="1" applyFill="1" applyBorder="1" applyAlignment="1" applyProtection="1">
      <alignment horizontal="left" vertical="center"/>
      <protection locked="0"/>
    </xf>
    <xf numFmtId="0" fontId="27" fillId="3" borderId="20" xfId="44" applyFont="1" applyFill="1" applyBorder="1" applyAlignment="1" applyProtection="1">
      <alignment horizontal="left" vertical="center"/>
      <protection locked="0"/>
    </xf>
    <xf numFmtId="0" fontId="27" fillId="3" borderId="21" xfId="44" applyFont="1" applyFill="1" applyBorder="1" applyAlignment="1" applyProtection="1">
      <alignment horizontal="left" vertical="center"/>
      <protection locked="0"/>
    </xf>
    <xf numFmtId="0" fontId="27" fillId="3" borderId="23" xfId="44" applyFont="1" applyFill="1" applyBorder="1" applyAlignment="1" applyProtection="1">
      <alignment horizontal="left" vertical="center"/>
      <protection locked="0"/>
    </xf>
    <xf numFmtId="0" fontId="27" fillId="3" borderId="25" xfId="44" applyFont="1" applyFill="1" applyBorder="1" applyAlignment="1" applyProtection="1">
      <alignment horizontal="left" vertical="center"/>
      <protection locked="0"/>
    </xf>
    <xf numFmtId="0" fontId="27" fillId="0" borderId="0" xfId="44" applyFont="1" applyAlignment="1" applyProtection="1">
      <alignment horizontal="left" vertical="center" wrapText="1"/>
    </xf>
    <xf numFmtId="0" fontId="27" fillId="0" borderId="0" xfId="44" applyFont="1" applyBorder="1" applyAlignment="1" applyProtection="1">
      <alignment horizontal="left" vertical="center" wrapText="1"/>
    </xf>
    <xf numFmtId="0" fontId="27" fillId="0" borderId="0" xfId="44" applyFont="1" applyAlignment="1" applyProtection="1">
      <alignment horizontal="left" wrapText="1"/>
    </xf>
    <xf numFmtId="0" fontId="20" fillId="2" borderId="0" xfId="43" applyFont="1" applyFill="1" applyBorder="1" applyAlignment="1" applyProtection="1">
      <alignment horizontal="left" vertical="center"/>
    </xf>
    <xf numFmtId="0" fontId="19" fillId="2" borderId="0" xfId="43" applyFont="1" applyFill="1" applyBorder="1" applyAlignment="1" applyProtection="1">
      <alignment horizontal="left" vertical="center"/>
    </xf>
    <xf numFmtId="0" fontId="33" fillId="0" borderId="5" xfId="0" applyFont="1" applyBorder="1" applyAlignment="1" applyProtection="1">
      <alignment horizontal="left" vertical="top"/>
    </xf>
    <xf numFmtId="0" fontId="27" fillId="0" borderId="0" xfId="44" applyFont="1" applyAlignment="1" applyProtection="1">
      <alignment horizontal="left" vertical="top" wrapText="1"/>
    </xf>
    <xf numFmtId="0" fontId="27" fillId="0" borderId="1" xfId="43" applyFont="1" applyBorder="1" applyAlignment="1" applyProtection="1">
      <alignment horizontal="left" vertical="center" wrapText="1" readingOrder="1"/>
    </xf>
    <xf numFmtId="0" fontId="38" fillId="3" borderId="19" xfId="33" applyFont="1" applyFill="1" applyBorder="1" applyAlignment="1" applyProtection="1">
      <alignment horizontal="left" vertical="center"/>
      <protection locked="0"/>
    </xf>
    <xf numFmtId="0" fontId="8" fillId="0" borderId="1" xfId="44" applyFont="1" applyFill="1" applyBorder="1" applyAlignment="1" applyProtection="1">
      <alignment horizontal="center" vertical="center"/>
    </xf>
    <xf numFmtId="0" fontId="35" fillId="0" borderId="0" xfId="0" applyFont="1" applyBorder="1" applyAlignment="1" applyProtection="1">
      <alignment horizontal="left" vertical="top" wrapText="1"/>
    </xf>
    <xf numFmtId="0" fontId="27" fillId="3" borderId="19" xfId="44" applyFont="1" applyFill="1" applyBorder="1" applyAlignment="1" applyProtection="1">
      <alignment horizontal="left" vertical="center"/>
      <protection locked="0"/>
    </xf>
    <xf numFmtId="37" fontId="27" fillId="0" borderId="19" xfId="13" applyNumberFormat="1" applyFont="1" applyFill="1" applyBorder="1" applyAlignment="1" applyProtection="1">
      <alignment horizontal="left" vertical="center"/>
      <protection locked="0"/>
    </xf>
    <xf numFmtId="37" fontId="27" fillId="0" borderId="21" xfId="13" applyNumberFormat="1" applyFont="1" applyFill="1" applyBorder="1" applyAlignment="1" applyProtection="1">
      <alignment horizontal="left" vertical="center"/>
      <protection locked="0"/>
    </xf>
    <xf numFmtId="0" fontId="28" fillId="3" borderId="18" xfId="44" applyFont="1" applyFill="1" applyBorder="1" applyAlignment="1" applyProtection="1">
      <alignment horizontal="left" vertical="center"/>
      <protection locked="0"/>
    </xf>
    <xf numFmtId="0" fontId="28" fillId="3" borderId="14" xfId="44" applyFont="1" applyFill="1" applyBorder="1" applyAlignment="1" applyProtection="1">
      <alignment horizontal="left" vertical="center"/>
      <protection locked="0"/>
    </xf>
    <xf numFmtId="0" fontId="38" fillId="3" borderId="23" xfId="33" applyFont="1" applyFill="1" applyBorder="1" applyAlignment="1" applyProtection="1">
      <alignment horizontal="left" vertical="center"/>
      <protection locked="0"/>
    </xf>
    <xf numFmtId="0" fontId="34" fillId="3" borderId="37" xfId="59" applyFont="1" applyFill="1" applyBorder="1" applyAlignment="1" applyProtection="1">
      <alignment horizontal="left" vertical="center" wrapText="1"/>
      <protection locked="0"/>
    </xf>
    <xf numFmtId="0" fontId="34" fillId="3" borderId="38" xfId="59" applyFont="1" applyFill="1" applyBorder="1" applyAlignment="1" applyProtection="1">
      <alignment horizontal="left" vertical="center" wrapText="1"/>
      <protection locked="0"/>
    </xf>
    <xf numFmtId="0" fontId="34" fillId="3" borderId="39" xfId="59" applyFont="1" applyFill="1" applyBorder="1" applyAlignment="1" applyProtection="1">
      <alignment horizontal="left" vertical="center" wrapText="1"/>
      <protection locked="0"/>
    </xf>
    <xf numFmtId="0" fontId="34" fillId="3" borderId="40" xfId="59" applyFont="1" applyFill="1" applyBorder="1" applyAlignment="1" applyProtection="1">
      <alignment horizontal="left" vertical="center" wrapText="1"/>
      <protection locked="0"/>
    </xf>
    <xf numFmtId="0" fontId="50" fillId="3" borderId="0" xfId="59" applyFont="1" applyFill="1" applyBorder="1" applyAlignment="1" applyProtection="1">
      <alignment horizontal="center" vertical="center"/>
    </xf>
    <xf numFmtId="0" fontId="41" fillId="3" borderId="1" xfId="59" applyFont="1" applyFill="1" applyBorder="1" applyAlignment="1" applyProtection="1">
      <alignment horizontal="left" vertical="center" wrapText="1"/>
    </xf>
    <xf numFmtId="0" fontId="34" fillId="3" borderId="41" xfId="59" applyFont="1" applyFill="1" applyBorder="1" applyAlignment="1" applyProtection="1">
      <alignment horizontal="left" vertical="center" wrapText="1"/>
      <protection locked="0"/>
    </xf>
    <xf numFmtId="0" fontId="34" fillId="3" borderId="42" xfId="59" applyFont="1" applyFill="1" applyBorder="1" applyAlignment="1" applyProtection="1">
      <alignment horizontal="left" vertical="center" wrapText="1"/>
      <protection locked="0"/>
    </xf>
    <xf numFmtId="0" fontId="35" fillId="3" borderId="0" xfId="59" applyFont="1" applyFill="1" applyBorder="1" applyAlignment="1" applyProtection="1">
      <alignment horizontal="left" vertical="center" wrapText="1"/>
    </xf>
    <xf numFmtId="0" fontId="37" fillId="6" borderId="43" xfId="43" applyFont="1" applyFill="1" applyBorder="1" applyAlignment="1" applyProtection="1">
      <alignment horizontal="center" vertical="center"/>
    </xf>
    <xf numFmtId="0" fontId="37" fillId="6" borderId="44" xfId="43" applyFont="1" applyFill="1" applyBorder="1" applyAlignment="1" applyProtection="1">
      <alignment horizontal="center" vertical="center"/>
    </xf>
    <xf numFmtId="0" fontId="8" fillId="0" borderId="22" xfId="43" applyFont="1" applyBorder="1" applyAlignment="1" applyProtection="1">
      <alignment horizontal="right" wrapText="1"/>
    </xf>
    <xf numFmtId="0" fontId="5" fillId="0" borderId="22" xfId="43" applyFont="1" applyBorder="1" applyAlignment="1" applyProtection="1">
      <alignment horizontal="right" wrapText="1"/>
    </xf>
    <xf numFmtId="0" fontId="5" fillId="5" borderId="8" xfId="43" applyFont="1" applyFill="1" applyBorder="1" applyAlignment="1" applyProtection="1">
      <alignment horizontal="center"/>
    </xf>
    <xf numFmtId="0" fontId="5" fillId="5" borderId="9" xfId="43" applyFont="1" applyFill="1" applyBorder="1" applyAlignment="1" applyProtection="1">
      <alignment horizontal="center"/>
    </xf>
    <xf numFmtId="0" fontId="33" fillId="0" borderId="5" xfId="43" applyFont="1" applyFill="1" applyBorder="1" applyAlignment="1" applyProtection="1">
      <alignment horizontal="left" vertical="center"/>
    </xf>
    <xf numFmtId="0" fontId="42" fillId="0" borderId="0" xfId="0" applyFont="1" applyAlignment="1">
      <alignment horizontal="left" vertical="center"/>
    </xf>
    <xf numFmtId="0" fontId="5" fillId="0" borderId="4" xfId="43" applyFont="1" applyBorder="1" applyAlignment="1" applyProtection="1">
      <alignment horizontal="left" vertical="center"/>
      <protection locked="0"/>
    </xf>
    <xf numFmtId="0" fontId="5" fillId="0" borderId="4" xfId="43" applyFont="1" applyFill="1" applyBorder="1" applyAlignment="1" applyProtection="1">
      <alignment horizontal="left" vertical="center"/>
      <protection locked="0"/>
    </xf>
    <xf numFmtId="0" fontId="5" fillId="5" borderId="1" xfId="43" applyFont="1" applyFill="1" applyBorder="1" applyAlignment="1" applyProtection="1">
      <alignment horizontal="left" vertical="center"/>
      <protection locked="0"/>
    </xf>
    <xf numFmtId="0" fontId="30" fillId="6" borderId="8" xfId="43" applyFont="1" applyFill="1" applyBorder="1" applyAlignment="1" applyProtection="1">
      <alignment horizontal="left" vertical="center"/>
    </xf>
    <xf numFmtId="0" fontId="30" fillId="6" borderId="4" xfId="43" applyFont="1" applyFill="1" applyBorder="1" applyAlignment="1" applyProtection="1">
      <alignment horizontal="left" vertical="center"/>
    </xf>
    <xf numFmtId="0" fontId="30" fillId="6" borderId="9" xfId="43" applyFont="1" applyFill="1" applyBorder="1" applyAlignment="1" applyProtection="1">
      <alignment horizontal="left" vertical="center"/>
    </xf>
    <xf numFmtId="0" fontId="5" fillId="3" borderId="1" xfId="43" applyFont="1" applyFill="1" applyBorder="1" applyAlignment="1" applyProtection="1">
      <alignment horizontal="center" vertical="center"/>
      <protection locked="0"/>
    </xf>
    <xf numFmtId="0" fontId="5" fillId="3" borderId="5" xfId="43" applyFont="1" applyFill="1" applyBorder="1" applyAlignment="1" applyProtection="1">
      <alignment horizontal="left" vertical="center"/>
      <protection locked="0"/>
    </xf>
    <xf numFmtId="0" fontId="5" fillId="0" borderId="1" xfId="43" applyFont="1" applyBorder="1" applyAlignment="1" applyProtection="1">
      <alignment horizontal="left" vertical="center"/>
      <protection locked="0"/>
    </xf>
    <xf numFmtId="0" fontId="5" fillId="3" borderId="0" xfId="59" applyFont="1" applyFill="1" applyBorder="1" applyAlignment="1" applyProtection="1">
      <alignment horizontal="left" vertical="center" wrapText="1"/>
    </xf>
    <xf numFmtId="0" fontId="5" fillId="0" borderId="0" xfId="43" applyFont="1" applyAlignment="1" applyProtection="1">
      <alignment horizontal="left" vertical="center" wrapText="1"/>
    </xf>
    <xf numFmtId="0" fontId="48" fillId="0" borderId="0" xfId="43" applyFont="1" applyAlignment="1" applyProtection="1">
      <alignment horizontal="left" vertical="top" wrapText="1" indent="3"/>
    </xf>
    <xf numFmtId="0" fontId="48" fillId="0" borderId="0" xfId="43" applyFont="1" applyAlignment="1" applyProtection="1">
      <alignment horizontal="left" vertical="top" wrapText="1"/>
    </xf>
    <xf numFmtId="165" fontId="5" fillId="3" borderId="3" xfId="106" applyNumberFormat="1" applyFont="1" applyFill="1" applyBorder="1" applyAlignment="1" applyProtection="1">
      <alignment horizontal="center" vertical="center" wrapText="1"/>
    </xf>
    <xf numFmtId="165" fontId="5" fillId="3" borderId="2" xfId="106" applyNumberFormat="1" applyFont="1" applyFill="1" applyBorder="1" applyAlignment="1" applyProtection="1">
      <alignment horizontal="center" vertical="center" wrapText="1"/>
    </xf>
    <xf numFmtId="165" fontId="5" fillId="3" borderId="19" xfId="106" applyNumberFormat="1" applyFont="1" applyFill="1" applyBorder="1" applyAlignment="1" applyProtection="1">
      <alignment horizontal="center" vertical="center" wrapText="1"/>
    </xf>
    <xf numFmtId="165" fontId="5" fillId="3" borderId="21" xfId="106" applyNumberFormat="1" applyFont="1" applyFill="1" applyBorder="1" applyAlignment="1" applyProtection="1">
      <alignment horizontal="center" vertical="center" wrapText="1"/>
    </xf>
    <xf numFmtId="165" fontId="5" fillId="3" borderId="35" xfId="106" applyNumberFormat="1" applyFont="1" applyFill="1" applyBorder="1" applyAlignment="1" applyProtection="1">
      <alignment horizontal="center" vertical="center" wrapText="1"/>
    </xf>
    <xf numFmtId="165" fontId="5" fillId="3" borderId="25" xfId="106" applyNumberFormat="1" applyFont="1" applyFill="1" applyBorder="1" applyAlignment="1" applyProtection="1">
      <alignment horizontal="center" vertical="center" wrapText="1"/>
    </xf>
    <xf numFmtId="0" fontId="5" fillId="3" borderId="34" xfId="59" applyFont="1" applyFill="1" applyBorder="1" applyAlignment="1" applyProtection="1">
      <alignment horizontal="left" vertical="center" wrapText="1"/>
      <protection locked="0"/>
    </xf>
    <xf numFmtId="0" fontId="5" fillId="3" borderId="24" xfId="59" applyFont="1" applyFill="1" applyBorder="1" applyAlignment="1" applyProtection="1">
      <alignment horizontal="left" vertical="center" wrapText="1"/>
      <protection locked="0"/>
    </xf>
    <xf numFmtId="0" fontId="5" fillId="3" borderId="26" xfId="59" applyFont="1" applyFill="1" applyBorder="1" applyAlignment="1" applyProtection="1">
      <alignment horizontal="left" vertical="center" wrapText="1"/>
      <protection locked="0"/>
    </xf>
    <xf numFmtId="0" fontId="5" fillId="3" borderId="19" xfId="59" applyFont="1" applyFill="1" applyBorder="1" applyAlignment="1" applyProtection="1">
      <alignment horizontal="left" vertical="center" wrapText="1"/>
      <protection locked="0"/>
    </xf>
    <xf numFmtId="0" fontId="5" fillId="3" borderId="20" xfId="59" applyFont="1" applyFill="1" applyBorder="1" applyAlignment="1" applyProtection="1">
      <alignment horizontal="left" vertical="center" wrapText="1"/>
      <protection locked="0"/>
    </xf>
    <xf numFmtId="0" fontId="5" fillId="3" borderId="21" xfId="59" applyFont="1" applyFill="1" applyBorder="1" applyAlignment="1" applyProtection="1">
      <alignment horizontal="left" vertical="center" wrapText="1"/>
      <protection locked="0"/>
    </xf>
    <xf numFmtId="0" fontId="5" fillId="3" borderId="35" xfId="59" applyFont="1" applyFill="1" applyBorder="1" applyAlignment="1" applyProtection="1">
      <alignment horizontal="left" vertical="center" wrapText="1"/>
      <protection locked="0"/>
    </xf>
    <xf numFmtId="0" fontId="5" fillId="3" borderId="23" xfId="59" applyFont="1" applyFill="1" applyBorder="1" applyAlignment="1" applyProtection="1">
      <alignment horizontal="left" vertical="center" wrapText="1"/>
      <protection locked="0"/>
    </xf>
    <xf numFmtId="0" fontId="5" fillId="3" borderId="25" xfId="59" applyFont="1" applyFill="1" applyBorder="1" applyAlignment="1" applyProtection="1">
      <alignment horizontal="left" vertical="center" wrapText="1"/>
      <protection locked="0"/>
    </xf>
    <xf numFmtId="0" fontId="51" fillId="6" borderId="8" xfId="43" applyFont="1" applyFill="1" applyBorder="1" applyAlignment="1" applyProtection="1">
      <alignment horizontal="left" vertical="center"/>
    </xf>
    <xf numFmtId="0" fontId="51" fillId="6" borderId="4" xfId="43" applyFont="1" applyFill="1" applyBorder="1" applyAlignment="1" applyProtection="1">
      <alignment horizontal="left" vertical="center"/>
    </xf>
    <xf numFmtId="0" fontId="51" fillId="6" borderId="9" xfId="43" applyFont="1" applyFill="1" applyBorder="1" applyAlignment="1" applyProtection="1">
      <alignment horizontal="left" vertical="center"/>
    </xf>
    <xf numFmtId="0" fontId="5" fillId="3" borderId="0" xfId="43" applyFont="1" applyFill="1" applyBorder="1" applyAlignment="1" applyProtection="1">
      <alignment horizontal="left" vertical="center"/>
      <protection locked="0"/>
    </xf>
    <xf numFmtId="0" fontId="46" fillId="7" borderId="52" xfId="44" applyFont="1" applyFill="1" applyBorder="1" applyAlignment="1" applyProtection="1">
      <alignment horizontal="center" vertical="center" wrapText="1"/>
    </xf>
    <xf numFmtId="0" fontId="46" fillId="7" borderId="6" xfId="44" applyFont="1" applyFill="1" applyBorder="1" applyAlignment="1" applyProtection="1">
      <alignment horizontal="center" vertical="center" wrapText="1"/>
    </xf>
    <xf numFmtId="0" fontId="46" fillId="7" borderId="53" xfId="44" applyFont="1" applyFill="1" applyBorder="1" applyAlignment="1" applyProtection="1">
      <alignment horizontal="center" vertical="center" wrapText="1"/>
    </xf>
    <xf numFmtId="167" fontId="8" fillId="0" borderId="0" xfId="2" applyNumberFormat="1" applyFont="1" applyFill="1" applyBorder="1" applyAlignment="1" applyProtection="1">
      <alignment horizontal="right" vertical="center"/>
    </xf>
    <xf numFmtId="0" fontId="5" fillId="3" borderId="0" xfId="59" applyFont="1" applyFill="1" applyBorder="1" applyAlignment="1" applyProtection="1">
      <alignment horizontal="left" vertical="top" wrapText="1"/>
      <protection locked="0"/>
    </xf>
    <xf numFmtId="0" fontId="8" fillId="0" borderId="0" xfId="44" applyFont="1" applyAlignment="1" applyProtection="1">
      <alignment horizontal="left" vertical="top" wrapText="1"/>
    </xf>
    <xf numFmtId="0" fontId="31" fillId="0" borderId="5" xfId="43" applyFont="1" applyFill="1" applyBorder="1" applyAlignment="1" applyProtection="1">
      <alignment horizontal="left" vertical="center"/>
      <protection locked="0"/>
    </xf>
    <xf numFmtId="0" fontId="46" fillId="7" borderId="8" xfId="59" applyFont="1" applyFill="1" applyBorder="1" applyAlignment="1" applyProtection="1">
      <alignment horizontal="center" vertical="center" wrapText="1"/>
      <protection locked="0"/>
    </xf>
    <xf numFmtId="0" fontId="46" fillId="7" borderId="4" xfId="59" applyFont="1" applyFill="1" applyBorder="1" applyAlignment="1" applyProtection="1">
      <alignment horizontal="center" vertical="center" wrapText="1"/>
      <protection locked="0"/>
    </xf>
    <xf numFmtId="0" fontId="46" fillId="7" borderId="9" xfId="59" applyFont="1" applyFill="1" applyBorder="1" applyAlignment="1" applyProtection="1">
      <alignment horizontal="center" vertical="center" wrapText="1"/>
      <protection locked="0"/>
    </xf>
    <xf numFmtId="0" fontId="27" fillId="0" borderId="20" xfId="45" applyFont="1" applyFill="1" applyBorder="1" applyAlignment="1" applyProtection="1">
      <alignment horizontal="left" vertical="center" wrapText="1"/>
    </xf>
    <xf numFmtId="0" fontId="27" fillId="0" borderId="21" xfId="45" applyFont="1" applyFill="1" applyBorder="1" applyAlignment="1" applyProtection="1">
      <alignment horizontal="left" vertical="center" wrapText="1"/>
    </xf>
    <xf numFmtId="0" fontId="27" fillId="0" borderId="22" xfId="45" applyFont="1" applyFill="1" applyBorder="1" applyAlignment="1" applyProtection="1">
      <alignment vertical="center" wrapText="1"/>
    </xf>
    <xf numFmtId="0" fontId="27" fillId="0" borderId="46" xfId="45" applyFont="1" applyFill="1" applyBorder="1" applyAlignment="1" applyProtection="1">
      <alignment vertical="center" wrapText="1"/>
    </xf>
    <xf numFmtId="0" fontId="27" fillId="0" borderId="58" xfId="45" applyFont="1" applyFill="1" applyBorder="1" applyAlignment="1" applyProtection="1">
      <alignment horizontal="left" vertical="center" wrapText="1"/>
    </xf>
    <xf numFmtId="0" fontId="27" fillId="0" borderId="59" xfId="45" applyFont="1" applyFill="1" applyBorder="1" applyAlignment="1" applyProtection="1">
      <alignment horizontal="left" vertical="center" wrapText="1"/>
    </xf>
    <xf numFmtId="0" fontId="27" fillId="0" borderId="0" xfId="43" applyFont="1" applyAlignment="1">
      <alignment horizontal="left" vertical="top" wrapText="1"/>
    </xf>
    <xf numFmtId="0" fontId="5" fillId="5" borderId="1" xfId="43" applyFont="1" applyFill="1" applyBorder="1" applyAlignment="1" applyProtection="1">
      <alignment horizontal="right" vertical="center"/>
      <protection locked="0"/>
    </xf>
    <xf numFmtId="0" fontId="56" fillId="0" borderId="8"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9" xfId="0" applyFont="1" applyBorder="1" applyAlignment="1">
      <alignment horizontal="center" vertical="center" wrapText="1"/>
    </xf>
    <xf numFmtId="0" fontId="43" fillId="0" borderId="5" xfId="0" applyFont="1" applyBorder="1" applyAlignment="1">
      <alignment horizontal="center" vertical="center"/>
    </xf>
    <xf numFmtId="0" fontId="43" fillId="0" borderId="56" xfId="0" applyFont="1" applyBorder="1" applyAlignment="1">
      <alignment horizontal="center" vertical="center"/>
    </xf>
    <xf numFmtId="0" fontId="55" fillId="0" borderId="11" xfId="0" applyFont="1" applyBorder="1" applyAlignment="1">
      <alignment horizontal="center" vertical="center" wrapText="1"/>
    </xf>
    <xf numFmtId="0" fontId="55" fillId="0" borderId="13" xfId="0" applyFont="1" applyBorder="1" applyAlignment="1">
      <alignment horizontal="center" vertical="center" wrapText="1"/>
    </xf>
    <xf numFmtId="0" fontId="56" fillId="0" borderId="56" xfId="0" applyFont="1" applyBorder="1" applyAlignment="1">
      <alignment horizontal="center" vertical="center" wrapText="1"/>
    </xf>
    <xf numFmtId="0" fontId="56" fillId="0" borderId="14" xfId="0" applyFont="1" applyBorder="1" applyAlignment="1">
      <alignment horizontal="center" vertical="center" wrapText="1"/>
    </xf>
    <xf numFmtId="0" fontId="27" fillId="0" borderId="0" xfId="43" applyFont="1" applyBorder="1" applyAlignment="1" applyProtection="1">
      <alignment horizontal="right" vertical="center"/>
    </xf>
    <xf numFmtId="0" fontId="27" fillId="5" borderId="1" xfId="43" applyFont="1" applyFill="1" applyBorder="1" applyAlignment="1" applyProtection="1">
      <alignment horizontal="center" vertical="center"/>
      <protection locked="0"/>
    </xf>
    <xf numFmtId="0" fontId="27" fillId="3" borderId="1" xfId="43" applyFont="1" applyFill="1" applyBorder="1" applyAlignment="1" applyProtection="1">
      <alignment horizontal="center" vertical="center"/>
      <protection locked="0"/>
    </xf>
    <xf numFmtId="0" fontId="27" fillId="0" borderId="0" xfId="43" applyFont="1" applyFill="1" applyBorder="1" applyAlignment="1" applyProtection="1">
      <alignment horizontal="right" vertical="center"/>
    </xf>
    <xf numFmtId="0" fontId="27" fillId="0" borderId="0" xfId="43" applyFont="1" applyAlignment="1" applyProtection="1">
      <alignment horizontal="left" vertical="center" wrapText="1"/>
    </xf>
    <xf numFmtId="0" fontId="27" fillId="0" borderId="0" xfId="43" applyFont="1" applyAlignment="1" applyProtection="1">
      <alignment vertical="center"/>
    </xf>
    <xf numFmtId="0" fontId="27" fillId="3" borderId="0" xfId="43" applyFont="1" applyFill="1" applyBorder="1" applyAlignment="1" applyProtection="1">
      <alignment horizontal="right" vertical="center"/>
    </xf>
    <xf numFmtId="0" fontId="27" fillId="3" borderId="5" xfId="43" applyFont="1" applyFill="1" applyBorder="1" applyAlignment="1" applyProtection="1">
      <alignment horizontal="left" vertical="center"/>
      <protection locked="0"/>
    </xf>
    <xf numFmtId="0" fontId="27" fillId="5" borderId="1" xfId="43" applyFont="1" applyFill="1" applyBorder="1" applyAlignment="1" applyProtection="1">
      <alignment horizontal="left" vertical="center"/>
      <protection locked="0"/>
    </xf>
    <xf numFmtId="0" fontId="27" fillId="0" borderId="1" xfId="43" applyFont="1" applyBorder="1" applyAlignment="1" applyProtection="1">
      <alignment horizontal="left" vertical="center"/>
      <protection locked="0"/>
    </xf>
    <xf numFmtId="0" fontId="27" fillId="0" borderId="4" xfId="43" applyFont="1" applyFill="1" applyBorder="1" applyAlignment="1" applyProtection="1">
      <alignment horizontal="left" vertical="center"/>
      <protection locked="0"/>
    </xf>
    <xf numFmtId="0" fontId="27" fillId="0" borderId="4" xfId="43" applyFont="1" applyBorder="1" applyAlignment="1" applyProtection="1">
      <alignment horizontal="left" vertical="center"/>
      <protection locked="0"/>
    </xf>
    <xf numFmtId="0" fontId="27" fillId="0" borderId="0" xfId="43" applyFont="1" applyFill="1" applyBorder="1" applyAlignment="1" applyProtection="1">
      <alignment vertical="center"/>
    </xf>
    <xf numFmtId="0" fontId="8" fillId="0" borderId="0" xfId="43" applyFont="1" applyBorder="1" applyAlignment="1" applyProtection="1">
      <alignment horizontal="right" wrapText="1"/>
    </xf>
    <xf numFmtId="0" fontId="5" fillId="0" borderId="0" xfId="43" applyFont="1" applyBorder="1" applyAlignment="1" applyProtection="1">
      <alignment horizontal="right" wrapText="1"/>
    </xf>
    <xf numFmtId="0" fontId="48" fillId="3" borderId="0" xfId="59" applyFont="1" applyFill="1" applyBorder="1" applyAlignment="1" applyProtection="1">
      <alignment horizontal="left" vertical="top" indent="3"/>
    </xf>
    <xf numFmtId="0" fontId="27" fillId="0" borderId="23" xfId="44" applyFont="1" applyFill="1" applyBorder="1" applyAlignment="1" applyProtection="1">
      <alignment horizontal="left" vertical="center"/>
      <protection locked="0"/>
    </xf>
    <xf numFmtId="0" fontId="27" fillId="3" borderId="20" xfId="44" applyFont="1" applyFill="1" applyBorder="1" applyProtection="1">
      <protection locked="0"/>
    </xf>
    <xf numFmtId="0" fontId="5" fillId="0" borderId="0" xfId="44" applyFont="1" applyBorder="1" applyAlignment="1" applyProtection="1">
      <alignment horizontal="left" vertical="center"/>
    </xf>
    <xf numFmtId="0" fontId="28" fillId="0" borderId="0" xfId="44" applyFont="1" applyFill="1" applyBorder="1" applyAlignment="1" applyProtection="1">
      <alignment horizontal="left" vertical="center"/>
    </xf>
    <xf numFmtId="0" fontId="27" fillId="0" borderId="0" xfId="44" applyFont="1" applyFill="1" applyBorder="1" applyAlignment="1" applyProtection="1">
      <alignment horizontal="left" vertical="center"/>
      <protection locked="0"/>
    </xf>
    <xf numFmtId="0" fontId="28" fillId="0" borderId="62" xfId="44" applyFont="1" applyFill="1" applyBorder="1" applyAlignment="1" applyProtection="1">
      <alignment horizontal="left" vertical="center" wrapText="1"/>
    </xf>
    <xf numFmtId="0" fontId="27" fillId="3" borderId="63" xfId="44" applyFont="1" applyFill="1" applyBorder="1" applyAlignment="1" applyProtection="1">
      <alignment horizontal="left" vertical="center"/>
      <protection locked="0"/>
    </xf>
    <xf numFmtId="0" fontId="28" fillId="0" borderId="33" xfId="44" applyFont="1" applyFill="1" applyBorder="1" applyAlignment="1" applyProtection="1">
      <alignment horizontal="left" vertical="center"/>
    </xf>
    <xf numFmtId="0" fontId="27" fillId="3" borderId="22" xfId="44" applyFont="1" applyFill="1" applyBorder="1" applyAlignment="1" applyProtection="1">
      <alignment horizontal="left" vertical="center"/>
      <protection locked="0"/>
    </xf>
    <xf numFmtId="0" fontId="27" fillId="3" borderId="36" xfId="44" applyFont="1" applyFill="1" applyBorder="1" applyAlignment="1" applyProtection="1">
      <alignment horizontal="left" vertical="center"/>
      <protection locked="0"/>
    </xf>
    <xf numFmtId="0" fontId="27" fillId="3" borderId="46" xfId="44" applyFont="1" applyFill="1" applyBorder="1" applyAlignment="1" applyProtection="1">
      <alignment horizontal="left" vertical="center"/>
      <protection locked="0"/>
    </xf>
    <xf numFmtId="0" fontId="8" fillId="0" borderId="5" xfId="44" applyFont="1" applyFill="1" applyBorder="1" applyAlignment="1" applyProtection="1">
      <alignment horizontal="center" vertical="center"/>
    </xf>
    <xf numFmtId="0" fontId="27" fillId="3" borderId="25" xfId="44" applyFont="1" applyFill="1" applyBorder="1" applyProtection="1">
      <protection locked="0"/>
    </xf>
    <xf numFmtId="0" fontId="27" fillId="0" borderId="25" xfId="44" applyFont="1" applyFill="1" applyBorder="1" applyProtection="1">
      <protection locked="0"/>
    </xf>
    <xf numFmtId="0" fontId="27" fillId="3" borderId="35" xfId="44" applyFont="1" applyFill="1" applyBorder="1" applyAlignment="1" applyProtection="1">
      <alignment horizontal="left" vertical="center"/>
      <protection locked="0"/>
    </xf>
  </cellXfs>
  <cellStyles count="107">
    <cellStyle name="Comma" xfId="1" builtinId="3"/>
    <cellStyle name="Comma 2" xfId="2" xr:uid="{00000000-0005-0000-0000-000001000000}"/>
    <cellStyle name="Comma 2 2" xfId="3" xr:uid="{00000000-0005-0000-0000-000002000000}"/>
    <cellStyle name="Comma 2 2 2" xfId="4" xr:uid="{00000000-0005-0000-0000-000003000000}"/>
    <cellStyle name="Comma 2 3" xfId="5" xr:uid="{00000000-0005-0000-0000-000004000000}"/>
    <cellStyle name="Comma 2 3 2" xfId="6" xr:uid="{00000000-0005-0000-0000-000005000000}"/>
    <cellStyle name="Comma 2 4" xfId="7" xr:uid="{00000000-0005-0000-0000-000006000000}"/>
    <cellStyle name="Comma 3" xfId="8" xr:uid="{00000000-0005-0000-0000-000007000000}"/>
    <cellStyle name="Comma 3 2" xfId="9" xr:uid="{00000000-0005-0000-0000-000008000000}"/>
    <cellStyle name="Comma 3 2 2" xfId="10" xr:uid="{00000000-0005-0000-0000-000009000000}"/>
    <cellStyle name="Comma 3 3" xfId="11" xr:uid="{00000000-0005-0000-0000-00000A000000}"/>
    <cellStyle name="Comma 4" xfId="12" xr:uid="{00000000-0005-0000-0000-00000B000000}"/>
    <cellStyle name="Comma 4 2" xfId="13" xr:uid="{00000000-0005-0000-0000-00000C000000}"/>
    <cellStyle name="Comma 6" xfId="14" xr:uid="{00000000-0005-0000-0000-00000D000000}"/>
    <cellStyle name="Comma 7" xfId="15" xr:uid="{00000000-0005-0000-0000-00000E000000}"/>
    <cellStyle name="Currency" xfId="16" builtinId="4"/>
    <cellStyle name="Currency 13" xfId="17" xr:uid="{00000000-0005-0000-0000-000010000000}"/>
    <cellStyle name="Currency 2" xfId="18" xr:uid="{00000000-0005-0000-0000-000011000000}"/>
    <cellStyle name="Currency 3" xfId="19" xr:uid="{00000000-0005-0000-0000-000012000000}"/>
    <cellStyle name="Currency 3 2" xfId="20" xr:uid="{00000000-0005-0000-0000-000013000000}"/>
    <cellStyle name="Currency 3 2 2" xfId="21" xr:uid="{00000000-0005-0000-0000-000014000000}"/>
    <cellStyle name="Currency 3 3" xfId="22" xr:uid="{00000000-0005-0000-0000-000015000000}"/>
    <cellStyle name="Currency 4" xfId="23" xr:uid="{00000000-0005-0000-0000-000016000000}"/>
    <cellStyle name="Currency 4 2" xfId="24" xr:uid="{00000000-0005-0000-0000-000017000000}"/>
    <cellStyle name="Currency 6" xfId="25" xr:uid="{00000000-0005-0000-0000-000018000000}"/>
    <cellStyle name="Date/Time" xfId="26" xr:uid="{00000000-0005-0000-0000-000019000000}"/>
    <cellStyle name="Date/Time 2" xfId="27" xr:uid="{00000000-0005-0000-0000-00001A000000}"/>
    <cellStyle name="Decimal" xfId="28" xr:uid="{00000000-0005-0000-0000-00001B000000}"/>
    <cellStyle name="Decimal 2" xfId="29" xr:uid="{00000000-0005-0000-0000-00001C000000}"/>
    <cellStyle name="Followed Hyperlink" xfId="30" builtinId="9" customBuiltin="1"/>
    <cellStyle name="Heading" xfId="31" xr:uid="{00000000-0005-0000-0000-00001E000000}"/>
    <cellStyle name="Hyperlink" xfId="32" builtinId="8" customBuiltin="1"/>
    <cellStyle name="Hyperlink 2" xfId="33" xr:uid="{00000000-0005-0000-0000-000020000000}"/>
    <cellStyle name="Hyperlink 3" xfId="34" xr:uid="{00000000-0005-0000-0000-000021000000}"/>
    <cellStyle name="Hyperlink 4" xfId="35" xr:uid="{00000000-0005-0000-0000-000022000000}"/>
    <cellStyle name="Hyperlink 5" xfId="36" xr:uid="{00000000-0005-0000-0000-000023000000}"/>
    <cellStyle name="Hyperlink 5 2" xfId="37" xr:uid="{00000000-0005-0000-0000-000024000000}"/>
    <cellStyle name="Integer" xfId="38" xr:uid="{00000000-0005-0000-0000-000025000000}"/>
    <cellStyle name="Integer 2" xfId="39" xr:uid="{00000000-0005-0000-0000-000026000000}"/>
    <cellStyle name="no dec" xfId="40" xr:uid="{00000000-0005-0000-0000-000027000000}"/>
    <cellStyle name="Normal" xfId="0" builtinId="0" customBuiltin="1"/>
    <cellStyle name="Normal 10" xfId="41" xr:uid="{00000000-0005-0000-0000-000029000000}"/>
    <cellStyle name="Normal 10 2" xfId="42" xr:uid="{00000000-0005-0000-0000-00002A000000}"/>
    <cellStyle name="Normal 2" xfId="43" xr:uid="{00000000-0005-0000-0000-00002B000000}"/>
    <cellStyle name="Normal 2 10" xfId="44" xr:uid="{00000000-0005-0000-0000-00002C000000}"/>
    <cellStyle name="Normal 2 10 2" xfId="45" xr:uid="{00000000-0005-0000-0000-00002D000000}"/>
    <cellStyle name="Normal 2 11" xfId="46" xr:uid="{00000000-0005-0000-0000-00002E000000}"/>
    <cellStyle name="Normal 2 12" xfId="47" xr:uid="{00000000-0005-0000-0000-00002F000000}"/>
    <cellStyle name="Normal 2 13" xfId="48" xr:uid="{00000000-0005-0000-0000-000030000000}"/>
    <cellStyle name="Normal 2 2" xfId="49" xr:uid="{00000000-0005-0000-0000-000031000000}"/>
    <cellStyle name="Normal 2 2 2" xfId="50" xr:uid="{00000000-0005-0000-0000-000032000000}"/>
    <cellStyle name="Normal 2 2 2 2" xfId="51" xr:uid="{00000000-0005-0000-0000-000033000000}"/>
    <cellStyle name="Normal 2 2 3" xfId="52" xr:uid="{00000000-0005-0000-0000-000034000000}"/>
    <cellStyle name="Normal 2 3" xfId="53" xr:uid="{00000000-0005-0000-0000-000035000000}"/>
    <cellStyle name="Normal 2 3 2" xfId="54" xr:uid="{00000000-0005-0000-0000-000036000000}"/>
    <cellStyle name="Normal 2 3 3" xfId="55" xr:uid="{00000000-0005-0000-0000-000037000000}"/>
    <cellStyle name="Normal 2 3 4" xfId="56" xr:uid="{00000000-0005-0000-0000-000038000000}"/>
    <cellStyle name="Normal 2 3 5" xfId="57" xr:uid="{00000000-0005-0000-0000-000039000000}"/>
    <cellStyle name="Normal 2 3 6" xfId="58" xr:uid="{00000000-0005-0000-0000-00003A000000}"/>
    <cellStyle name="Normal 2 4" xfId="59" xr:uid="{00000000-0005-0000-0000-00003B000000}"/>
    <cellStyle name="Normal 2 5" xfId="60" xr:uid="{00000000-0005-0000-0000-00003C000000}"/>
    <cellStyle name="Normal 2 6" xfId="61" xr:uid="{00000000-0005-0000-0000-00003D000000}"/>
    <cellStyle name="Normal 2 7" xfId="62" xr:uid="{00000000-0005-0000-0000-00003E000000}"/>
    <cellStyle name="Normal 2 8" xfId="63" xr:uid="{00000000-0005-0000-0000-00003F000000}"/>
    <cellStyle name="Normal 2 9" xfId="64" xr:uid="{00000000-0005-0000-0000-000040000000}"/>
    <cellStyle name="Normal 3" xfId="65" xr:uid="{00000000-0005-0000-0000-000041000000}"/>
    <cellStyle name="Normal 3 10" xfId="66" xr:uid="{00000000-0005-0000-0000-000042000000}"/>
    <cellStyle name="Normal 3 11" xfId="67" xr:uid="{00000000-0005-0000-0000-000043000000}"/>
    <cellStyle name="Normal 3 11 2" xfId="68" xr:uid="{00000000-0005-0000-0000-000044000000}"/>
    <cellStyle name="Normal 3 12" xfId="69" xr:uid="{00000000-0005-0000-0000-000045000000}"/>
    <cellStyle name="Normal 3 12 2" xfId="70" xr:uid="{00000000-0005-0000-0000-000046000000}"/>
    <cellStyle name="Normal 3 13" xfId="71" xr:uid="{00000000-0005-0000-0000-000047000000}"/>
    <cellStyle name="Normal 3 14" xfId="72" xr:uid="{00000000-0005-0000-0000-000048000000}"/>
    <cellStyle name="Normal 3 15" xfId="73" xr:uid="{00000000-0005-0000-0000-000049000000}"/>
    <cellStyle name="Normal 3 15 2" xfId="74" xr:uid="{00000000-0005-0000-0000-00004A000000}"/>
    <cellStyle name="Normal 3 2" xfId="75" xr:uid="{00000000-0005-0000-0000-00004B000000}"/>
    <cellStyle name="Normal 3 3" xfId="76" xr:uid="{00000000-0005-0000-0000-00004C000000}"/>
    <cellStyle name="Normal 3 4" xfId="77" xr:uid="{00000000-0005-0000-0000-00004D000000}"/>
    <cellStyle name="Normal 3 5" xfId="78" xr:uid="{00000000-0005-0000-0000-00004E000000}"/>
    <cellStyle name="Normal 3 6" xfId="79" xr:uid="{00000000-0005-0000-0000-00004F000000}"/>
    <cellStyle name="Normal 3 7" xfId="80" xr:uid="{00000000-0005-0000-0000-000050000000}"/>
    <cellStyle name="Normal 3 8" xfId="81" xr:uid="{00000000-0005-0000-0000-000051000000}"/>
    <cellStyle name="Normal 3 9" xfId="82" xr:uid="{00000000-0005-0000-0000-000052000000}"/>
    <cellStyle name="Normal 4" xfId="83" xr:uid="{00000000-0005-0000-0000-000053000000}"/>
    <cellStyle name="Normal 4 2" xfId="84" xr:uid="{00000000-0005-0000-0000-000054000000}"/>
    <cellStyle name="Normal 4 2 2" xfId="85" xr:uid="{00000000-0005-0000-0000-000055000000}"/>
    <cellStyle name="Normal 4 2 3" xfId="86" xr:uid="{00000000-0005-0000-0000-000056000000}"/>
    <cellStyle name="Normal 4 2 4" xfId="87" xr:uid="{00000000-0005-0000-0000-000057000000}"/>
    <cellStyle name="Normal 4 3" xfId="88" xr:uid="{00000000-0005-0000-0000-000058000000}"/>
    <cellStyle name="Normal 4 4" xfId="89" xr:uid="{00000000-0005-0000-0000-000059000000}"/>
    <cellStyle name="Normal 4 5" xfId="90" xr:uid="{00000000-0005-0000-0000-00005A000000}"/>
    <cellStyle name="Normal 4 6" xfId="91" xr:uid="{00000000-0005-0000-0000-00005B000000}"/>
    <cellStyle name="Normal 5" xfId="92" xr:uid="{00000000-0005-0000-0000-00005C000000}"/>
    <cellStyle name="Normal 6" xfId="93" xr:uid="{00000000-0005-0000-0000-00005D000000}"/>
    <cellStyle name="Normal 6 2" xfId="94" xr:uid="{00000000-0005-0000-0000-00005E000000}"/>
    <cellStyle name="Normal 6 3" xfId="95" xr:uid="{00000000-0005-0000-0000-00005F000000}"/>
    <cellStyle name="Normal 6 4" xfId="96" xr:uid="{00000000-0005-0000-0000-000060000000}"/>
    <cellStyle name="Normal 7" xfId="97" xr:uid="{00000000-0005-0000-0000-000061000000}"/>
    <cellStyle name="Normal 8" xfId="98" xr:uid="{00000000-0005-0000-0000-000062000000}"/>
    <cellStyle name="Normal 8 2" xfId="99" xr:uid="{00000000-0005-0000-0000-000063000000}"/>
    <cellStyle name="Normal 9" xfId="100" xr:uid="{00000000-0005-0000-0000-000064000000}"/>
    <cellStyle name="Normal 9 2" xfId="101" xr:uid="{00000000-0005-0000-0000-000065000000}"/>
    <cellStyle name="Percent" xfId="106" builtinId="5"/>
    <cellStyle name="Percent 2" xfId="102" xr:uid="{00000000-0005-0000-0000-000066000000}"/>
    <cellStyle name="Percent 2 2" xfId="103" xr:uid="{00000000-0005-0000-0000-000067000000}"/>
    <cellStyle name="Percent 2 2 2" xfId="104" xr:uid="{00000000-0005-0000-0000-000068000000}"/>
    <cellStyle name="Percent 2 3" xfId="105" xr:uid="{00000000-0005-0000-0000-000069000000}"/>
  </cellStyles>
  <dxfs count="16">
    <dxf>
      <fill>
        <patternFill>
          <bgColor indexed="34"/>
        </patternFill>
      </fill>
    </dxf>
    <dxf>
      <font>
        <condense val="0"/>
        <extend val="0"/>
        <color auto="1"/>
      </font>
      <fill>
        <patternFill>
          <bgColor indexed="34"/>
        </patternFill>
      </fill>
      <border>
        <left style="thin">
          <color indexed="64"/>
        </left>
        <right style="thin">
          <color indexed="64"/>
        </right>
        <top style="thin">
          <color indexed="64"/>
        </top>
        <bottom style="thin">
          <color indexed="64"/>
        </bottom>
      </border>
    </dxf>
    <dxf>
      <fill>
        <patternFill>
          <bgColor indexed="34"/>
        </patternFill>
      </fill>
    </dxf>
    <dxf>
      <font>
        <condense val="0"/>
        <extend val="0"/>
        <color auto="1"/>
      </font>
      <fill>
        <patternFill>
          <bgColor indexed="34"/>
        </patternFill>
      </fill>
      <border>
        <left style="thin">
          <color indexed="64"/>
        </left>
        <right style="thin">
          <color indexed="64"/>
        </right>
        <top style="thin">
          <color indexed="64"/>
        </top>
        <bottom style="thin">
          <color indexed="64"/>
        </bottom>
      </border>
    </dxf>
    <dxf>
      <fill>
        <patternFill>
          <bgColor indexed="26"/>
        </patternFill>
      </fill>
    </dxf>
    <dxf>
      <fill>
        <patternFill>
          <bgColor indexed="34"/>
        </patternFill>
      </fill>
    </dxf>
    <dxf>
      <font>
        <condense val="0"/>
        <extend val="0"/>
        <color auto="1"/>
      </font>
      <fill>
        <patternFill>
          <bgColor indexed="34"/>
        </patternFill>
      </fill>
      <border>
        <left style="thin">
          <color indexed="64"/>
        </left>
        <right style="thin">
          <color indexed="64"/>
        </right>
        <top style="thin">
          <color indexed="64"/>
        </top>
        <bottom style="thin">
          <color indexed="64"/>
        </bottom>
      </border>
    </dxf>
    <dxf>
      <fill>
        <patternFill>
          <bgColor indexed="26"/>
        </patternFill>
      </fill>
    </dxf>
    <dxf>
      <fill>
        <patternFill>
          <bgColor indexed="34"/>
        </patternFill>
      </fill>
    </dxf>
    <dxf>
      <font>
        <condense val="0"/>
        <extend val="0"/>
        <color auto="1"/>
      </font>
      <fill>
        <patternFill>
          <bgColor indexed="34"/>
        </patternFill>
      </fill>
      <border>
        <left style="thin">
          <color indexed="64"/>
        </left>
        <right style="thin">
          <color indexed="64"/>
        </right>
        <top style="thin">
          <color indexed="64"/>
        </top>
        <bottom style="thin">
          <color indexed="64"/>
        </bottom>
      </border>
    </dxf>
    <dxf>
      <fill>
        <patternFill>
          <bgColor indexed="26"/>
        </patternFill>
      </fill>
    </dxf>
    <dxf>
      <fill>
        <patternFill>
          <bgColor indexed="34"/>
        </patternFill>
      </fill>
    </dxf>
    <dxf>
      <font>
        <condense val="0"/>
        <extend val="0"/>
        <color auto="1"/>
      </font>
      <fill>
        <patternFill>
          <bgColor indexed="34"/>
        </patternFill>
      </fill>
      <border>
        <left style="thin">
          <color indexed="64"/>
        </left>
        <right style="thin">
          <color indexed="64"/>
        </right>
        <top style="thin">
          <color indexed="64"/>
        </top>
        <bottom style="thin">
          <color indexed="64"/>
        </bottom>
      </border>
    </dxf>
    <dxf>
      <fill>
        <patternFill>
          <bgColor indexed="26"/>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750290</xdr:colOff>
      <xdr:row>2</xdr:row>
      <xdr:rowOff>194422</xdr:rowOff>
    </xdr:to>
    <xdr:pic>
      <xdr:nvPicPr>
        <xdr:cNvPr id="4" name="Picture 7">
          <a:extLst>
            <a:ext uri="{FF2B5EF4-FFF2-40B4-BE49-F238E27FC236}">
              <a16:creationId xmlns:a16="http://schemas.microsoft.com/office/drawing/2014/main" id="{2FC06696-5D8B-46CB-851A-603183105E9B}"/>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83559" y="156882"/>
          <a:ext cx="3042453" cy="457200"/>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3036290</xdr:colOff>
      <xdr:row>3</xdr:row>
      <xdr:rowOff>747</xdr:rowOff>
    </xdr:to>
    <xdr:pic>
      <xdr:nvPicPr>
        <xdr:cNvPr id="3" name="Picture 7">
          <a:extLst>
            <a:ext uri="{FF2B5EF4-FFF2-40B4-BE49-F238E27FC236}">
              <a16:creationId xmlns:a16="http://schemas.microsoft.com/office/drawing/2014/main" id="{5139FDDA-2E60-4327-A4AA-017E8B25DE3B}"/>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457200" y="285750"/>
          <a:ext cx="3036290" cy="451597"/>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455015</xdr:colOff>
      <xdr:row>3</xdr:row>
      <xdr:rowOff>165847</xdr:rowOff>
    </xdr:to>
    <xdr:pic>
      <xdr:nvPicPr>
        <xdr:cNvPr id="3" name="Picture 7">
          <a:extLst>
            <a:ext uri="{FF2B5EF4-FFF2-40B4-BE49-F238E27FC236}">
              <a16:creationId xmlns:a16="http://schemas.microsoft.com/office/drawing/2014/main" id="{B2EDA79C-D00D-444D-AFE3-4B8B1647C94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85800" y="161925"/>
          <a:ext cx="3036290" cy="451597"/>
        </a:xfrm>
        <a:prstGeom prst="rect">
          <a:avLst/>
        </a:prstGeom>
        <a:noFill/>
        <a:ln w="1">
          <a:noFill/>
          <a:miter lim="800000"/>
          <a:headEnd/>
          <a:tailEnd type="none" w="med" len="med"/>
        </a:ln>
        <a:effectLst/>
      </xdr:spPr>
    </xdr:pic>
    <xdr:clientData/>
  </xdr:twoCellAnchor>
  <xdr:twoCellAnchor>
    <xdr:from>
      <xdr:col>1</xdr:col>
      <xdr:colOff>9525</xdr:colOff>
      <xdr:row>12</xdr:row>
      <xdr:rowOff>19052</xdr:rowOff>
    </xdr:from>
    <xdr:to>
      <xdr:col>9</xdr:col>
      <xdr:colOff>0</xdr:colOff>
      <xdr:row>56</xdr:row>
      <xdr:rowOff>76200</xdr:rowOff>
    </xdr:to>
    <xdr:sp macro="" textlink="">
      <xdr:nvSpPr>
        <xdr:cNvPr id="2" name="TextBox 1">
          <a:extLst>
            <a:ext uri="{FF2B5EF4-FFF2-40B4-BE49-F238E27FC236}">
              <a16:creationId xmlns:a16="http://schemas.microsoft.com/office/drawing/2014/main" id="{FCB191B3-E08B-4CDB-A34A-9FEEFE390156}"/>
            </a:ext>
          </a:extLst>
        </xdr:cNvPr>
        <xdr:cNvSpPr txBox="1"/>
      </xdr:nvSpPr>
      <xdr:spPr>
        <a:xfrm>
          <a:off x="466725" y="2209802"/>
          <a:ext cx="6677025" cy="73437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91440" rtlCol="0" anchor="t"/>
        <a:lstStyle/>
        <a:p>
          <a:r>
            <a:rPr lang="en-US" sz="800">
              <a:solidFill>
                <a:sysClr val="windowText" lastClr="000000"/>
              </a:solidFill>
            </a:rPr>
            <a:t>Participant acknowledges that the Efficiency Works program (“Program”) is a partnership between Platte River Power Authority (“Platte River”) and its owner communities of the Town of Estes Park, the City of Fort Collins, the City of Longmont and the City of Loveland (the “Owner Communities”). Platte River manages the Program. By participating in the Program, you acknowledge and agree that your customer data may be shared among the Owner Communities and third-party Program implementors for a variety of purposes. Customer data may include, but is not limited to, name, address, contact information, account number, utility usage data as well as details regarding your participation in the Program or other programs and services offered by Platte River or the Owner Communities. These details may include, but are not limited to, audit results, rebate amounts, and products purchased related to participation. Purposes for which your customer data may be shared or used include, but are not limited to, determining your eligibility for the Program, Program administration, marketing, quality control, providing you with products or services you request, offering you products or services that may be of interest to you, or analyzing your utility usage. Platte River and the Owner Communities may not have control over your customer data and cannot guarantee that it will remain confidential. You acknowledge that you are the owner of the property receiving Program services, or are otherwise eligible to receive Program services, and that you are authorized to consent to the disclosure of the data as specified in this form. </a:t>
          </a:r>
        </a:p>
        <a:p>
          <a:endParaRPr lang="en-US" sz="800">
            <a:solidFill>
              <a:sysClr val="windowText" lastClr="000000"/>
            </a:solidFill>
          </a:endParaRPr>
        </a:p>
        <a:p>
          <a:r>
            <a:rPr lang="en-US" sz="800">
              <a:solidFill>
                <a:sysClr val="windowText" lastClr="000000"/>
              </a:solidFill>
            </a:rPr>
            <a:t>1. To qualify the Program the proposed facility must:</a:t>
          </a:r>
        </a:p>
        <a:p>
          <a:pPr marL="274320" algn="l"/>
          <a:r>
            <a:rPr lang="en-US" sz="800">
              <a:solidFill>
                <a:sysClr val="windowText" lastClr="000000"/>
              </a:solidFill>
            </a:rPr>
            <a:t>a. Facility is an existing commercial building served by one of the four following electric utilities:  Estes Park Power &amp; Communications, Fort Collins Utilities ), Longmont Power &amp; Communications , Loveland Water &amp; Power.</a:t>
          </a:r>
        </a:p>
        <a:p>
          <a:pPr marL="274320" algn="l"/>
          <a:r>
            <a:rPr lang="en-US" sz="800">
              <a:solidFill>
                <a:sysClr val="windowText" lastClr="000000"/>
              </a:solidFill>
            </a:rPr>
            <a:t>b.Abide by the program rules and eligibility requirements in effect on the date of the submitted Project Application.</a:t>
          </a:r>
        </a:p>
        <a:p>
          <a:pPr marL="274320" algn="l"/>
          <a:r>
            <a:rPr lang="en-US" sz="800">
              <a:solidFill>
                <a:sysClr val="windowText" lastClr="000000"/>
              </a:solidFill>
            </a:rPr>
            <a:t>c.Obtain project pre-approval from Platte River prior to work being performed.</a:t>
          </a:r>
        </a:p>
        <a:p>
          <a:r>
            <a:rPr lang="en-US" sz="800">
              <a:solidFill>
                <a:sysClr val="windowText" lastClr="000000"/>
              </a:solidFill>
            </a:rPr>
            <a:t>2. Failure to provide any of the required information, including signatures, forms, or other requested documentation, will result in the return of the Project Application.</a:t>
          </a:r>
        </a:p>
        <a:p>
          <a:r>
            <a:rPr lang="en-US" sz="800">
              <a:solidFill>
                <a:sysClr val="windowText" lastClr="000000"/>
              </a:solidFill>
            </a:rPr>
            <a:t>3. Unless otherwise approved by Platte River, Participant shall work with an approved Retrocommissioning Service Provider (Service Provider) to perform retrocommissioning (RCx) work. Customer shall adhere to the steps and requirements of the  Program.</a:t>
          </a:r>
        </a:p>
        <a:p>
          <a:r>
            <a:rPr lang="en-US" sz="800">
              <a:solidFill>
                <a:sysClr val="windowText" lastClr="000000"/>
              </a:solidFill>
            </a:rPr>
            <a:t>4.</a:t>
          </a:r>
          <a:r>
            <a:rPr lang="en-US" sz="800" baseline="0">
              <a:solidFill>
                <a:sysClr val="windowText" lastClr="000000"/>
              </a:solidFill>
            </a:rPr>
            <a:t> </a:t>
          </a:r>
          <a:r>
            <a:rPr lang="en-US" sz="800">
              <a:solidFill>
                <a:sysClr val="windowText" lastClr="000000"/>
              </a:solidFill>
            </a:rPr>
            <a:t>Projects will be pre-approved or qualified on a case by case basis and are at the discretion of Platte River.</a:t>
          </a:r>
        </a:p>
        <a:p>
          <a:r>
            <a:rPr lang="en-US" sz="800">
              <a:solidFill>
                <a:sysClr val="windowText" lastClr="000000"/>
              </a:solidFill>
            </a:rPr>
            <a:t>5. Platte River rebate for the partial cost of the</a:t>
          </a:r>
          <a:r>
            <a:rPr lang="en-US" sz="800" baseline="0">
              <a:solidFill>
                <a:sysClr val="windowText" lastClr="000000"/>
              </a:solidFill>
            </a:rPr>
            <a:t> </a:t>
          </a:r>
          <a:r>
            <a:rPr lang="en-US" sz="800">
              <a:solidFill>
                <a:sysClr val="windowText" lastClr="000000"/>
              </a:solidFill>
            </a:rPr>
            <a:t>retrocommissioning services described in the Program Guide will be paid directly to the Participant, unless an approved alternative payment recipient is identified. </a:t>
          </a:r>
        </a:p>
        <a:p>
          <a:r>
            <a:rPr lang="en-US" sz="800">
              <a:solidFill>
                <a:sysClr val="windowText" lastClr="000000"/>
              </a:solidFill>
            </a:rPr>
            <a:t>6.</a:t>
          </a:r>
          <a:r>
            <a:rPr lang="en-US" sz="800" baseline="0">
              <a:solidFill>
                <a:sysClr val="windowText" lastClr="000000"/>
              </a:solidFill>
            </a:rPr>
            <a:t> </a:t>
          </a:r>
          <a:r>
            <a:rPr lang="en-US" sz="800">
              <a:solidFill>
                <a:sysClr val="windowText" lastClr="000000"/>
              </a:solidFill>
            </a:rPr>
            <a:t>If the Participant chooses to not continue the project at the completion of the planning phase, Platte River will reimburse the Service Provider for their cost of service to complete the planning phase. </a:t>
          </a:r>
        </a:p>
        <a:p>
          <a:r>
            <a:rPr lang="en-US" sz="800">
              <a:solidFill>
                <a:sysClr val="windowText" lastClr="000000"/>
              </a:solidFill>
            </a:rPr>
            <a:t>7.</a:t>
          </a:r>
          <a:r>
            <a:rPr lang="en-US" sz="800" baseline="0">
              <a:solidFill>
                <a:sysClr val="windowText" lastClr="000000"/>
              </a:solidFill>
            </a:rPr>
            <a:t> </a:t>
          </a:r>
          <a:r>
            <a:rPr lang="en-US" sz="800">
              <a:solidFill>
                <a:sysClr val="windowText" lastClr="000000"/>
              </a:solidFill>
            </a:rPr>
            <a:t>If the Participant chooses to not continue the project during the implementation phase, upon execution of the  Approval Form, the Participant will not be eligible to receive a rebate from Platte River. The Participant will reimburse the Service Provider for the services provided pro rata to the project termination date, or as otherwise set forth in Participant's contract with the Service Provider.</a:t>
          </a:r>
        </a:p>
        <a:p>
          <a:r>
            <a:rPr lang="en-US" sz="800">
              <a:solidFill>
                <a:sysClr val="windowText" lastClr="000000"/>
              </a:solidFill>
            </a:rPr>
            <a:t>8. Participant rebates may be subject to a cumulative rebate cap per calendar year. Reaching this cap will not necessarily limit future rebates received from Platte River in a subsequent calendar year. Any rebates received through Xcel Energy as part of any Platte River program will not count towards the Participant’s annual rebate threshold. </a:t>
          </a:r>
        </a:p>
        <a:p>
          <a:r>
            <a:rPr lang="en-US" sz="800">
              <a:solidFill>
                <a:sysClr val="windowText" lastClr="000000"/>
              </a:solidFill>
            </a:rPr>
            <a:t>9. For the purposes of Platte River’s energy efficiency programs, a Participant is defined as a company or organization that receives electric service from one of Platte River’s Owner Communities under an approved municipal rate schedule. A Participant is a holder of a single account, multiple accounts in aggregate or corporate accounts. Multiple accounts or corporate accounts with a single municipal customer identification number will be considered a single Participant. An organization of this type can participate in multiple efficiency programs but will be subject to any applicable customer rebate caps. Platte River retains the right to make final determination of participant eligibility.	</a:t>
          </a:r>
        </a:p>
        <a:p>
          <a:r>
            <a:rPr lang="en-US" sz="800">
              <a:solidFill>
                <a:sysClr val="windowText" lastClr="000000"/>
              </a:solidFill>
            </a:rPr>
            <a:t>10.</a:t>
          </a:r>
          <a:r>
            <a:rPr lang="en-US" sz="800" baseline="0">
              <a:solidFill>
                <a:sysClr val="windowText" lastClr="000000"/>
              </a:solidFill>
            </a:rPr>
            <a:t> </a:t>
          </a:r>
          <a:r>
            <a:rPr lang="en-US" sz="800">
              <a:solidFill>
                <a:sysClr val="windowText" lastClr="000000"/>
              </a:solidFill>
            </a:rPr>
            <a:t>Platte River will submit to Participant the name(s) and address(es) of the Service Provider that Platte River identifies through a bidding process to provide the technical support services if the Project Application is approved. The final decision to proceed under the program and use of such persons will be subject to the approval of the Participant. </a:t>
          </a:r>
        </a:p>
        <a:p>
          <a:r>
            <a:rPr lang="en-US" sz="800">
              <a:solidFill>
                <a:sysClr val="windowText" lastClr="000000"/>
              </a:solidFill>
            </a:rPr>
            <a:t>11. Participant shall enter into a contractual legal agreement with the selected Service Provider for retrocommissioning services described in the Program Guide and other services to be performed at the request of the Participant.</a:t>
          </a:r>
        </a:p>
        <a:p>
          <a:r>
            <a:rPr lang="en-US" sz="800">
              <a:solidFill>
                <a:sysClr val="windowText" lastClr="000000"/>
              </a:solidFill>
            </a:rPr>
            <a:t>12. Participant agrees to require its employees, design team, and contractors to cooperate with Platte River and the Service Provider to provide facility operating data and energy use evaluation assistance needed by Platte River for participation in the program, including cooperation in gathering electricity (and natural gas) bills and releasing information to necessary parties in the  Program.</a:t>
          </a:r>
        </a:p>
        <a:p>
          <a:r>
            <a:rPr lang="en-US" sz="800">
              <a:solidFill>
                <a:sysClr val="windowText" lastClr="000000"/>
              </a:solidFill>
            </a:rPr>
            <a:t>13.</a:t>
          </a:r>
          <a:r>
            <a:rPr lang="en-US" sz="800" baseline="0">
              <a:solidFill>
                <a:sysClr val="windowText" lastClr="000000"/>
              </a:solidFill>
            </a:rPr>
            <a:t> </a:t>
          </a:r>
          <a:r>
            <a:rPr lang="en-US" sz="800">
              <a:solidFill>
                <a:sysClr val="windowText" lastClr="000000"/>
              </a:solidFill>
            </a:rPr>
            <a:t>Platte River reserves the right to inspect the facility for compliance with the program requirements. Inspection may include a telephone survey, site visit, and/or the installation of temporary monitoring equipment at any time up to two years after installation. Participants will allow Platte River and their subcontractors’ reasonable access to and egress from site during normal business hours for inspection purposes. If selected for inspection, the rebate will be withheld pending outcome of the inspection. If the equipment is found to be in compliance with the program requirements, the rebate will be paid otherwise the Participant will be notified.</a:t>
          </a:r>
        </a:p>
        <a:p>
          <a:r>
            <a:rPr lang="en-US" sz="800">
              <a:solidFill>
                <a:sysClr val="windowText" lastClr="000000"/>
              </a:solidFill>
            </a:rPr>
            <a:t>14. Platte River and Service Providers shall have no responsibility for the discovery, presence, handling, removal or disposal of, or exposure of persons to hazardous materials of any kind in connection with the facility including, but not limited to, asbestos, asbestos products, PCBs, or other toxic substances. Participant is required to notify Platte River, Service Provider, and other sub-contractors if hazardous materials exist prior to work being performed.</a:t>
          </a:r>
        </a:p>
        <a:p>
          <a:r>
            <a:rPr lang="en-US" sz="800">
              <a:solidFill>
                <a:sysClr val="windowText" lastClr="000000"/>
              </a:solidFill>
            </a:rPr>
            <a:t>15. Participant acknowledges that prior to performing any work, a Plan Approval Form including, but not limited to, the terms of the Participant’s financial obligations is required. If approved by Platte River, Participant may perform implementation services with a third party or with their own facility staff. In which case, Participant agrees to adhere to the requirements of the Program.</a:t>
          </a:r>
        </a:p>
        <a:p>
          <a:r>
            <a:rPr lang="en-US" sz="800">
              <a:solidFill>
                <a:sysClr val="windowText" lastClr="000000"/>
              </a:solidFill>
            </a:rPr>
            <a:t>16. If Participant does not work with the selected Service Provider, Participant, or third party contractor, must demonstrate to Platte River and to the selected Service Provider that the RCMs recommended by the Service Provider were implemented and are operating as intended. For example, demonstrate in person or provide trend data, etc.</a:t>
          </a:r>
        </a:p>
        <a:p>
          <a:r>
            <a:rPr lang="en-US" sz="800">
              <a:solidFill>
                <a:sysClr val="windowText" lastClr="000000"/>
              </a:solidFill>
            </a:rPr>
            <a:t>17. Program procedures, requirements, and rebate levels are subject to change or cancellation without notice.</a:t>
          </a:r>
        </a:p>
        <a:p>
          <a:r>
            <a:rPr lang="en-US" sz="800">
              <a:solidFill>
                <a:sysClr val="windowText" lastClr="000000"/>
              </a:solidFill>
            </a:rPr>
            <a:t>18. Platte River makes no representations and provides no warranty or guaranty with respect to the accuracy or completeness of the provided technical support services.</a:t>
          </a:r>
        </a:p>
      </xdr:txBody>
    </xdr:sp>
    <xdr:clientData/>
  </xdr:twoCellAnchor>
  <xdr:oneCellAnchor>
    <xdr:from>
      <xdr:col>4</xdr:col>
      <xdr:colOff>419100</xdr:colOff>
      <xdr:row>78</xdr:row>
      <xdr:rowOff>0</xdr:rowOff>
    </xdr:from>
    <xdr:ext cx="184731" cy="254557"/>
    <xdr:sp macro="" textlink="">
      <xdr:nvSpPr>
        <xdr:cNvPr id="4" name="TextBox 3">
          <a:extLst>
            <a:ext uri="{FF2B5EF4-FFF2-40B4-BE49-F238E27FC236}">
              <a16:creationId xmlns:a16="http://schemas.microsoft.com/office/drawing/2014/main" id="{D45F6C86-14AC-4A11-907A-8699A8CC488B}"/>
            </a:ext>
          </a:extLst>
        </xdr:cNvPr>
        <xdr:cNvSpPr txBox="1"/>
      </xdr:nvSpPr>
      <xdr:spPr>
        <a:xfrm>
          <a:off x="4095750" y="105251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1</xdr:col>
      <xdr:colOff>0</xdr:colOff>
      <xdr:row>58</xdr:row>
      <xdr:rowOff>0</xdr:rowOff>
    </xdr:from>
    <xdr:to>
      <xdr:col>4</xdr:col>
      <xdr:colOff>455015</xdr:colOff>
      <xdr:row>59</xdr:row>
      <xdr:rowOff>118222</xdr:rowOff>
    </xdr:to>
    <xdr:pic>
      <xdr:nvPicPr>
        <xdr:cNvPr id="5" name="Picture 7">
          <a:extLst>
            <a:ext uri="{FF2B5EF4-FFF2-40B4-BE49-F238E27FC236}">
              <a16:creationId xmlns:a16="http://schemas.microsoft.com/office/drawing/2014/main" id="{1EE4D7CE-D3C8-4095-97BD-35A5C27EECB7}"/>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457200" y="16078200"/>
          <a:ext cx="3036290" cy="451597"/>
        </a:xfrm>
        <a:prstGeom prst="rect">
          <a:avLst/>
        </a:prstGeom>
        <a:noFill/>
        <a:ln w="1">
          <a:noFill/>
          <a:miter lim="800000"/>
          <a:headEnd/>
          <a:tailEnd type="none" w="med" len="med"/>
        </a:ln>
        <a:effectLst/>
      </xdr:spPr>
    </xdr:pic>
    <xdr:clientData/>
  </xdr:twoCellAnchor>
  <xdr:twoCellAnchor>
    <xdr:from>
      <xdr:col>1</xdr:col>
      <xdr:colOff>0</xdr:colOff>
      <xdr:row>61</xdr:row>
      <xdr:rowOff>28579</xdr:rowOff>
    </xdr:from>
    <xdr:to>
      <xdr:col>9</xdr:col>
      <xdr:colOff>9525</xdr:colOff>
      <xdr:row>77</xdr:row>
      <xdr:rowOff>104776</xdr:rowOff>
    </xdr:to>
    <xdr:sp macro="" textlink="">
      <xdr:nvSpPr>
        <xdr:cNvPr id="6" name="TextBox 5">
          <a:extLst>
            <a:ext uri="{FF2B5EF4-FFF2-40B4-BE49-F238E27FC236}">
              <a16:creationId xmlns:a16="http://schemas.microsoft.com/office/drawing/2014/main" id="{D96F4CB9-92BC-4B60-9A2B-38AA87912460}"/>
            </a:ext>
          </a:extLst>
        </xdr:cNvPr>
        <xdr:cNvSpPr txBox="1"/>
      </xdr:nvSpPr>
      <xdr:spPr>
        <a:xfrm>
          <a:off x="457200" y="10791829"/>
          <a:ext cx="6696075" cy="26669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91440" rtlCol="0" anchor="t"/>
        <a:lstStyle/>
        <a:p>
          <a:r>
            <a:rPr lang="en-US" sz="800">
              <a:solidFill>
                <a:sysClr val="windowText" lastClr="000000"/>
              </a:solidFill>
            </a:rPr>
            <a:t>19. Participation as a Service Provider does not constitute an endorsement by Platte River, nor does it certify or guarantee the quality of work performed. Platte River is not responsible if the Service Provider or other contractor, retailer, vendor or other party provides the Participant with inaccurate information about the amount of any rebate or conditions of the program. </a:t>
          </a:r>
        </a:p>
        <a:p>
          <a:r>
            <a:rPr lang="en-US" sz="800">
              <a:solidFill>
                <a:sysClr val="windowText" lastClr="000000"/>
              </a:solidFill>
            </a:rPr>
            <a:t>20. The terms and conditions set forth herein constitute the complete Agreement applicable to this promotion and may be supplemented only by the execution of the Approval Form (Addendum #1), and supersede all prior representations or understandings, whether written or oral. Platte River shall not be bound by or be liable for any statement, representation, promise, inducement or understanding of any kind that is not set forth herein. Platte River reserves the right to change or cancel this promotion or its terms and conditions at any time.</a:t>
          </a:r>
        </a:p>
        <a:p>
          <a:r>
            <a:rPr lang="en-US" sz="800">
              <a:solidFill>
                <a:sysClr val="windowText" lastClr="000000"/>
              </a:solidFill>
            </a:rPr>
            <a:t>21. In consideration of receiving the incentives stated herein, Participant and Building Owner shall indemnify, protect, defend and hold harmless, Platte River, its board members, directors, officers, employees, partners, principals, contractors, agents, and representatives, from and against any and all claims, costs, damages, demands, expenses, fines, judgments, liabilities, losses, penalties, and remedial actions of any kind, including but not limited to, reasonable attorneys’ fees and the costs of defense arising, directly or indirectly, in whole or in part, out of participation in the Program, the performance of the Measures, or the provision of assistance and incentives by Platte River related to the Program.</a:t>
          </a:r>
        </a:p>
        <a:p>
          <a:r>
            <a:rPr lang="en-US" sz="800">
              <a:solidFill>
                <a:sysClr val="windowText" lastClr="000000"/>
              </a:solidFill>
            </a:rPr>
            <a:t>22. Participant and Building Owner shall require that all parties, contractors, or subcontractors implementing the proposals and/or installing the Measures that are the subject of this Agreement maintain comprehensive general liability insurance in amounts not less than $500,000 each person $1,000,000 each occurrence for bodily injury, and $500,000 each occurrence $1,000,000 in aggregate for property damage. If the Participant is implementing the proposals and/or installing the Measures, the Participant shall maintain insurance in the amounts specified herein. </a:t>
          </a:r>
        </a:p>
        <a:p>
          <a:r>
            <a:rPr lang="en-US" sz="800">
              <a:solidFill>
                <a:sysClr val="windowText" lastClr="000000"/>
              </a:solidFill>
            </a:rPr>
            <a:t>23. By signing below, Participant and the Building Owner acknowledge and agree that they have read, understand and agree to be bound by the terms and conditions set forth in this Agreement, and to the customer eligibility, measure eligibility and participation procedures for the Program in the Program Guide as amended from time to time.  The Participant and Building Owner further certify that all of the information contained within this application is true and factual. Building Owner specifically agrees to be equally bound by all of the requirements and obligations of the "Participant" as set forth in this Agreement.</a:t>
          </a:r>
        </a:p>
        <a:p>
          <a:endParaRPr lang="en-US" sz="8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235940</xdr:colOff>
      <xdr:row>2</xdr:row>
      <xdr:rowOff>184897</xdr:rowOff>
    </xdr:to>
    <xdr:pic>
      <xdr:nvPicPr>
        <xdr:cNvPr id="2" name="Picture 7">
          <a:extLst>
            <a:ext uri="{FF2B5EF4-FFF2-40B4-BE49-F238E27FC236}">
              <a16:creationId xmlns:a16="http://schemas.microsoft.com/office/drawing/2014/main" id="{14FFF5A2-69E7-4505-A79B-BEAAA6B03729}"/>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85800" y="295275"/>
          <a:ext cx="3036290" cy="451597"/>
        </a:xfrm>
        <a:prstGeom prst="rect">
          <a:avLst/>
        </a:prstGeom>
        <a:noFill/>
        <a:ln w="1">
          <a:noFill/>
          <a:miter lim="800000"/>
          <a:headEnd/>
          <a:tailEnd type="none" w="med" len="med"/>
        </a:ln>
        <a:effectLst/>
      </xdr:spPr>
    </xdr:pic>
    <xdr:clientData/>
  </xdr:twoCellAnchor>
  <xdr:twoCellAnchor>
    <xdr:from>
      <xdr:col>1</xdr:col>
      <xdr:colOff>28575</xdr:colOff>
      <xdr:row>39</xdr:row>
      <xdr:rowOff>76200</xdr:rowOff>
    </xdr:from>
    <xdr:to>
      <xdr:col>10</xdr:col>
      <xdr:colOff>638175</xdr:colOff>
      <xdr:row>49</xdr:row>
      <xdr:rowOff>123825</xdr:rowOff>
    </xdr:to>
    <xdr:sp macro="" textlink="">
      <xdr:nvSpPr>
        <xdr:cNvPr id="3" name="TextBox 2">
          <a:extLst>
            <a:ext uri="{FF2B5EF4-FFF2-40B4-BE49-F238E27FC236}">
              <a16:creationId xmlns:a16="http://schemas.microsoft.com/office/drawing/2014/main" id="{CC54DD01-056A-40D6-8599-1FC0B847F781}"/>
            </a:ext>
          </a:extLst>
        </xdr:cNvPr>
        <xdr:cNvSpPr txBox="1"/>
      </xdr:nvSpPr>
      <xdr:spPr>
        <a:xfrm>
          <a:off x="714375" y="7810500"/>
          <a:ext cx="6810375" cy="157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1" spcCol="91440" rtlCol="0" anchor="t"/>
        <a:lstStyle/>
        <a:p>
          <a:r>
            <a:rPr lang="en-US" sz="800"/>
            <a:t>1. I have read, understand, and agree to all Terms and Conditions of the Project Application and the customer eligibility, measure eligibility, and participation procedures for the Retro-commissioning Program in the Efficiency Works Programs Guide. </a:t>
          </a:r>
        </a:p>
        <a:p>
          <a:r>
            <a:rPr lang="en-US" sz="800"/>
            <a:t>2. I understand that these requirements may be amended from time to time and agree to be bound by any such amendments. </a:t>
          </a:r>
        </a:p>
        <a:p>
          <a:r>
            <a:rPr lang="en-US" sz="800"/>
            <a:t>3. I certify that all the information contained within this application is true and factual.</a:t>
          </a:r>
        </a:p>
        <a:p>
          <a:r>
            <a:rPr lang="en-US" sz="800"/>
            <a:t>4. I agree to the timeline and payment amounts committed by ourselves and Platte River Power Authority listed above for the measures selected in above table (Customer Selection Form) for project.</a:t>
          </a:r>
        </a:p>
        <a:p>
          <a:r>
            <a:rPr lang="en-US" sz="800"/>
            <a:t>5. In consideration of receiving the incentives stated herein, Participant and Building Owner shall indemnify, protect, defend and hold harmless, Platte River, its board members, directors, officers, employees, partners, principals, contractors, agents, and representatives, from and against any and all claims, costs, damages, demands, expenses, fines, judgments, liabilities, losses, penalties, and remedial actions of any kind, including but not limited to, reasonable attorneys’ fees and the costs of defense arising, directly or indirectly, in whole or in part, out of participation in the Retro-commissioning Program, the performance of the recommended measures, or the provision of assistance and incentives by Platte River related to the Retro-commissioning Program.</a:t>
          </a:r>
        </a:p>
        <a:p>
          <a:r>
            <a:rPr lang="en-US" sz="800"/>
            <a:t>6. As the signatory, I have the authority to authorize the project to begin and have contracted with the selected RSP. </a:t>
          </a:r>
        </a:p>
        <a:p>
          <a:endParaRPr lang="en-US" sz="800"/>
        </a:p>
      </xdr:txBody>
    </xdr:sp>
    <xdr:clientData/>
  </xdr:twoCellAnchor>
</xdr:wsDr>
</file>

<file path=xl/theme/theme1.xml><?xml version="1.0" encoding="utf-8"?>
<a:theme xmlns:a="http://schemas.openxmlformats.org/drawingml/2006/main" name="Efficiency Works">
  <a:themeElements>
    <a:clrScheme name="Custom 3">
      <a:dk1>
        <a:srgbClr val="263746"/>
      </a:dk1>
      <a:lt1>
        <a:sysClr val="window" lastClr="FFFFFF"/>
      </a:lt1>
      <a:dk2>
        <a:srgbClr val="00A6CE"/>
      </a:dk2>
      <a:lt2>
        <a:srgbClr val="E7E6E6"/>
      </a:lt2>
      <a:accent1>
        <a:srgbClr val="00A6CE"/>
      </a:accent1>
      <a:accent2>
        <a:srgbClr val="FDB525"/>
      </a:accent2>
      <a:accent3>
        <a:srgbClr val="8B6B29"/>
      </a:accent3>
      <a:accent4>
        <a:srgbClr val="8D813B"/>
      </a:accent4>
      <a:accent5>
        <a:srgbClr val="263746"/>
      </a:accent5>
      <a:accent6>
        <a:srgbClr val="E7E6E6"/>
      </a:accent6>
      <a:hlink>
        <a:srgbClr val="263746"/>
      </a:hlink>
      <a:folHlink>
        <a:srgbClr val="00A6CE"/>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Efficiency Works PP" id="{A692955F-E1C0-4C7E-9668-2445F76F9411}" vid="{D1264BCC-EC9C-4C78-9E7F-D559CD52F646}"/>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theme="1"/>
    <pageSetUpPr autoPageBreaks="0"/>
  </sheetPr>
  <dimension ref="A1:J82"/>
  <sheetViews>
    <sheetView showGridLines="0" showRowColHeaders="0" tabSelected="1" zoomScaleNormal="100" zoomScaleSheetLayoutView="90" workbookViewId="0">
      <selection activeCell="B7" sqref="B7:G7"/>
    </sheetView>
  </sheetViews>
  <sheetFormatPr defaultColWidth="0" defaultRowHeight="12.75" zeroHeight="1" x14ac:dyDescent="0.2"/>
  <cols>
    <col min="1" max="1" width="6" style="11" customWidth="1"/>
    <col min="2" max="2" width="16.25" style="11" customWidth="1"/>
    <col min="3" max="4" width="13.75" style="11" customWidth="1"/>
    <col min="5" max="5" width="16.25" style="11" customWidth="1"/>
    <col min="6" max="7" width="13.75" style="11" customWidth="1"/>
    <col min="8" max="8" width="6" style="11" customWidth="1"/>
    <col min="9" max="9" width="9" style="11" hidden="1" customWidth="1"/>
    <col min="10" max="10" width="0" style="11" hidden="1" customWidth="1"/>
    <col min="11" max="16384" width="9" style="11" hidden="1"/>
  </cols>
  <sheetData>
    <row r="1" spans="2:8" ht="22.5" customHeight="1" x14ac:dyDescent="0.2"/>
    <row r="2" spans="2:8" ht="20.25" x14ac:dyDescent="0.2">
      <c r="D2" s="12"/>
      <c r="E2" s="12"/>
      <c r="F2" s="13" t="s">
        <v>5</v>
      </c>
      <c r="G2" s="14"/>
      <c r="H2" s="15"/>
    </row>
    <row r="3" spans="2:8" ht="18" x14ac:dyDescent="0.25">
      <c r="B3" s="16"/>
      <c r="D3" s="12"/>
      <c r="E3" s="12"/>
      <c r="F3" s="17"/>
      <c r="G3" s="17"/>
      <c r="H3" s="18"/>
    </row>
    <row r="4" spans="2:8" s="20" customFormat="1" ht="18" x14ac:dyDescent="0.2">
      <c r="B4" s="228" t="s">
        <v>30</v>
      </c>
      <c r="C4" s="228"/>
      <c r="D4" s="228"/>
      <c r="E4" s="228"/>
      <c r="F4" s="228"/>
      <c r="G4" s="228"/>
      <c r="H4" s="19"/>
    </row>
    <row r="5" spans="2:8" s="20" customFormat="1" ht="15.75" x14ac:dyDescent="0.2">
      <c r="B5" s="229" t="s">
        <v>54</v>
      </c>
      <c r="C5" s="229"/>
      <c r="D5" s="229"/>
      <c r="E5" s="229"/>
      <c r="F5" s="229"/>
      <c r="G5" s="229"/>
      <c r="H5" s="19"/>
    </row>
    <row r="6" spans="2:8" ht="14.25" x14ac:dyDescent="0.2">
      <c r="B6" s="232"/>
      <c r="C6" s="232"/>
      <c r="D6" s="232"/>
      <c r="E6" s="232"/>
      <c r="F6" s="232"/>
      <c r="G6" s="232"/>
      <c r="H6" s="21"/>
    </row>
    <row r="7" spans="2:8" ht="15" x14ac:dyDescent="0.2">
      <c r="B7" s="230" t="s">
        <v>55</v>
      </c>
      <c r="C7" s="230"/>
      <c r="D7" s="230"/>
      <c r="E7" s="230"/>
      <c r="F7" s="230"/>
      <c r="G7" s="230"/>
    </row>
    <row r="8" spans="2:8" s="22" customFormat="1" ht="25.5" customHeight="1" x14ac:dyDescent="0.2">
      <c r="B8" s="231" t="s">
        <v>73</v>
      </c>
      <c r="C8" s="231"/>
      <c r="D8" s="231"/>
      <c r="E8" s="231"/>
      <c r="F8" s="231"/>
      <c r="G8" s="231"/>
    </row>
    <row r="9" spans="2:8" ht="23.25" customHeight="1" x14ac:dyDescent="0.2">
      <c r="B9" s="226" t="s">
        <v>72</v>
      </c>
      <c r="C9" s="226"/>
      <c r="D9" s="226"/>
      <c r="E9" s="226"/>
      <c r="F9" s="226"/>
      <c r="G9" s="226"/>
    </row>
    <row r="10" spans="2:8" x14ac:dyDescent="0.2">
      <c r="B10" s="225" t="s">
        <v>56</v>
      </c>
      <c r="C10" s="225"/>
      <c r="D10" s="225"/>
      <c r="E10" s="225"/>
      <c r="F10" s="225"/>
      <c r="G10" s="225"/>
    </row>
    <row r="11" spans="2:8" ht="26.25" customHeight="1" x14ac:dyDescent="0.2">
      <c r="B11" s="226" t="s">
        <v>57</v>
      </c>
      <c r="C11" s="226"/>
      <c r="D11" s="226"/>
      <c r="E11" s="226"/>
      <c r="F11" s="226"/>
      <c r="G11" s="226"/>
    </row>
    <row r="12" spans="2:8" x14ac:dyDescent="0.2">
      <c r="B12" s="225" t="s">
        <v>61</v>
      </c>
      <c r="C12" s="225"/>
      <c r="D12" s="225"/>
      <c r="E12" s="225"/>
      <c r="F12" s="225"/>
      <c r="G12" s="225"/>
    </row>
    <row r="13" spans="2:8" x14ac:dyDescent="0.2">
      <c r="B13" s="225" t="s">
        <v>62</v>
      </c>
      <c r="C13" s="225"/>
      <c r="D13" s="225"/>
      <c r="E13" s="225"/>
      <c r="F13" s="225"/>
      <c r="G13" s="225"/>
    </row>
    <row r="14" spans="2:8" x14ac:dyDescent="0.2">
      <c r="B14" s="227" t="s">
        <v>58</v>
      </c>
      <c r="C14" s="227"/>
      <c r="D14" s="227"/>
      <c r="E14" s="227"/>
      <c r="F14" s="227"/>
      <c r="G14" s="227"/>
    </row>
    <row r="15" spans="2:8" x14ac:dyDescent="0.2">
      <c r="B15" s="336"/>
      <c r="C15" s="336"/>
      <c r="D15" s="336"/>
      <c r="E15" s="336"/>
      <c r="F15" s="336"/>
      <c r="G15" s="336"/>
    </row>
    <row r="16" spans="2:8" ht="21.75" customHeight="1" x14ac:dyDescent="0.2">
      <c r="B16" s="214" t="s">
        <v>101</v>
      </c>
      <c r="C16" s="215"/>
      <c r="D16" s="215"/>
      <c r="E16" s="215"/>
      <c r="F16" s="215"/>
      <c r="G16" s="216"/>
    </row>
    <row r="17" spans="2:7" ht="20.25" customHeight="1" x14ac:dyDescent="0.2">
      <c r="B17" s="341" t="s">
        <v>63</v>
      </c>
      <c r="C17" s="342"/>
      <c r="D17" s="342"/>
      <c r="E17" s="341" t="s">
        <v>67</v>
      </c>
      <c r="F17" s="343"/>
      <c r="G17" s="344"/>
    </row>
    <row r="18" spans="2:7" ht="20.25" customHeight="1" x14ac:dyDescent="0.2">
      <c r="B18" s="24" t="s">
        <v>64</v>
      </c>
      <c r="C18" s="221"/>
      <c r="D18" s="221"/>
      <c r="E18" s="24" t="s">
        <v>68</v>
      </c>
      <c r="F18" s="233"/>
      <c r="G18" s="222"/>
    </row>
    <row r="19" spans="2:7" ht="20.25" customHeight="1" x14ac:dyDescent="0.2">
      <c r="B19" s="24" t="s">
        <v>65</v>
      </c>
      <c r="C19" s="221"/>
      <c r="D19" s="335"/>
      <c r="E19" s="26" t="s">
        <v>69</v>
      </c>
      <c r="F19" s="236"/>
      <c r="G19" s="222"/>
    </row>
    <row r="20" spans="2:7" ht="20.25" customHeight="1" x14ac:dyDescent="0.2">
      <c r="B20" s="24" t="s">
        <v>66</v>
      </c>
      <c r="C20" s="221"/>
      <c r="D20" s="221"/>
      <c r="E20" s="27" t="s">
        <v>70</v>
      </c>
      <c r="F20" s="237"/>
      <c r="G20" s="238"/>
    </row>
    <row r="21" spans="2:7" ht="20.25" customHeight="1" x14ac:dyDescent="0.2">
      <c r="B21" s="339" t="s">
        <v>132</v>
      </c>
      <c r="C21" s="340"/>
      <c r="D21" s="340"/>
      <c r="E21" s="28" t="s">
        <v>71</v>
      </c>
      <c r="F21" s="239"/>
      <c r="G21" s="240"/>
    </row>
    <row r="22" spans="2:7" ht="20.25" customHeight="1" x14ac:dyDescent="0.2">
      <c r="B22" s="25" t="s">
        <v>133</v>
      </c>
      <c r="C22" s="348"/>
      <c r="D22" s="224"/>
      <c r="E22" s="337"/>
      <c r="F22" s="338"/>
      <c r="G22" s="338"/>
    </row>
    <row r="23" spans="2:7" x14ac:dyDescent="0.2">
      <c r="B23" s="345"/>
      <c r="C23" s="345"/>
      <c r="D23" s="345"/>
      <c r="E23" s="189"/>
      <c r="F23" s="189"/>
      <c r="G23" s="189"/>
    </row>
    <row r="24" spans="2:7" ht="20.25" customHeight="1" x14ac:dyDescent="0.2">
      <c r="B24" s="214" t="s">
        <v>97</v>
      </c>
      <c r="C24" s="215"/>
      <c r="D24" s="215"/>
      <c r="E24" s="215"/>
      <c r="F24" s="215"/>
      <c r="G24" s="216"/>
    </row>
    <row r="25" spans="2:7" ht="20.25" customHeight="1" x14ac:dyDescent="0.2">
      <c r="B25" s="341" t="s">
        <v>31</v>
      </c>
      <c r="C25" s="342"/>
      <c r="D25" s="344"/>
      <c r="E25" s="341" t="s">
        <v>34</v>
      </c>
      <c r="F25" s="342"/>
      <c r="G25" s="344"/>
    </row>
    <row r="26" spans="2:7" ht="20.25" customHeight="1" x14ac:dyDescent="0.2">
      <c r="B26" s="24" t="s">
        <v>32</v>
      </c>
      <c r="C26" s="221"/>
      <c r="D26" s="222"/>
      <c r="E26" s="24" t="s">
        <v>35</v>
      </c>
      <c r="F26" s="221"/>
      <c r="G26" s="222"/>
    </row>
    <row r="27" spans="2:7" ht="20.25" customHeight="1" x14ac:dyDescent="0.2">
      <c r="B27" s="25" t="s">
        <v>33</v>
      </c>
      <c r="C27" s="223"/>
      <c r="D27" s="346"/>
      <c r="E27" s="25" t="s">
        <v>4</v>
      </c>
      <c r="F27" s="241"/>
      <c r="G27" s="224"/>
    </row>
    <row r="28" spans="2:7" x14ac:dyDescent="0.2"/>
    <row r="29" spans="2:7" ht="20.25" customHeight="1" x14ac:dyDescent="0.2">
      <c r="B29" s="214" t="s">
        <v>144</v>
      </c>
      <c r="C29" s="215"/>
      <c r="D29" s="215"/>
      <c r="E29" s="215"/>
      <c r="F29" s="215"/>
      <c r="G29" s="216"/>
    </row>
    <row r="30" spans="2:7" ht="20.25" customHeight="1" x14ac:dyDescent="0.2">
      <c r="B30" s="23" t="s">
        <v>145</v>
      </c>
      <c r="C30" s="217"/>
      <c r="D30" s="218"/>
      <c r="E30" s="24" t="s">
        <v>33</v>
      </c>
      <c r="F30" s="219" t="str">
        <f>IF(PayeeEntity='List Lookup'!B41,MailingCSZ_Participant,IF(PayeeEntity='List Lookup'!B42,MailingCSZ_Owner,IF(PayeeEntity='List Lookup'!B43,MailingCSZ_RSP,"")))</f>
        <v/>
      </c>
      <c r="G30" s="220"/>
    </row>
    <row r="31" spans="2:7" ht="20.25" customHeight="1" x14ac:dyDescent="0.2">
      <c r="B31" s="24" t="s">
        <v>31</v>
      </c>
      <c r="C31" s="219" t="str">
        <f>IF(PayeeEntity='List Lookup'!B41,CompanyName_Participant,IF(PayeeEntity='List Lookup'!B42,CompanyName_Owner,IF(PayeeEntity='List Lookup'!B43,CompanyName_RSP,"")))</f>
        <v/>
      </c>
      <c r="D31" s="220"/>
      <c r="E31" s="24" t="s">
        <v>34</v>
      </c>
      <c r="F31" s="219" t="str">
        <f>IF(PayeeEntity='List Lookup'!B41,ContactName_Participant,IF(PayeeEntity='List Lookup'!B42,ContactName_Owner,IF(PayeeEntity='List Lookup'!B43,ContactName_RSP,"")))</f>
        <v/>
      </c>
      <c r="G31" s="220"/>
    </row>
    <row r="32" spans="2:7" ht="20.25" customHeight="1" x14ac:dyDescent="0.2">
      <c r="B32" s="25" t="s">
        <v>32</v>
      </c>
      <c r="C32" s="334" t="str">
        <f>IF(PayeeEntity='List Lookup'!B41,MailingAddress_Participant,IF(PayeeEntity='List Lookup'!B42,MailingAddress_Owner,IF(PayeeEntity='List Lookup'!B43,MailingAddress_RSP,"")))</f>
        <v/>
      </c>
      <c r="D32" s="347"/>
      <c r="E32" s="25" t="s">
        <v>35</v>
      </c>
      <c r="F32" s="212" t="str">
        <f>IF(PayeeEntity='List Lookup'!B41,Phone_Participant,IF(PayeeEntity='List Lookup'!B42,Phone_Owner,IF(PayeeEntity='List Lookup'!B43,Phone_RSP,"")))</f>
        <v/>
      </c>
      <c r="G32" s="213"/>
    </row>
    <row r="33" spans="2:7" ht="25.5" customHeight="1" x14ac:dyDescent="0.2">
      <c r="B33" s="234"/>
      <c r="C33" s="234"/>
      <c r="D33" s="234"/>
      <c r="E33" s="234"/>
      <c r="F33" s="234"/>
      <c r="G33" s="234"/>
    </row>
    <row r="34" spans="2:7" ht="15" x14ac:dyDescent="0.2">
      <c r="B34" s="230" t="s">
        <v>53</v>
      </c>
      <c r="C34" s="230"/>
      <c r="D34" s="230"/>
      <c r="E34" s="230"/>
      <c r="F34" s="230"/>
      <c r="G34" s="230"/>
    </row>
    <row r="35" spans="2:7" x14ac:dyDescent="0.2">
      <c r="B35" s="235" t="s">
        <v>74</v>
      </c>
      <c r="C35" s="235"/>
      <c r="D35" s="235"/>
      <c r="E35" s="235"/>
      <c r="F35" s="235"/>
      <c r="G35" s="235"/>
    </row>
    <row r="36" spans="2:7" ht="22.5" customHeight="1" x14ac:dyDescent="0.25">
      <c r="B36" s="29"/>
      <c r="C36" s="29"/>
      <c r="D36" s="29"/>
      <c r="E36" s="30"/>
      <c r="F36" s="30"/>
      <c r="G36" s="30"/>
    </row>
    <row r="37" spans="2:7" hidden="1" x14ac:dyDescent="0.2">
      <c r="E37" s="31"/>
      <c r="F37" s="31"/>
      <c r="G37" s="31"/>
    </row>
    <row r="38" spans="2:7" ht="15" hidden="1" x14ac:dyDescent="0.25">
      <c r="E38" s="29"/>
      <c r="F38" s="29"/>
      <c r="G38" s="29"/>
    </row>
    <row r="39" spans="2:7" hidden="1" x14ac:dyDescent="0.2"/>
    <row r="40" spans="2:7" hidden="1" x14ac:dyDescent="0.2"/>
    <row r="41" spans="2:7" hidden="1" x14ac:dyDescent="0.2"/>
    <row r="42" spans="2:7" hidden="1" x14ac:dyDescent="0.2"/>
    <row r="43" spans="2:7" hidden="1" x14ac:dyDescent="0.2"/>
    <row r="44" spans="2:7" hidden="1" x14ac:dyDescent="0.2"/>
    <row r="45" spans="2:7" hidden="1" x14ac:dyDescent="0.2"/>
    <row r="46" spans="2:7" hidden="1" x14ac:dyDescent="0.2"/>
    <row r="47" spans="2:7" hidden="1" x14ac:dyDescent="0.2"/>
    <row r="48" spans="2:7"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sheetData>
  <sheetProtection password="C45C" sheet="1" formatCells="0"/>
  <protectedRanges>
    <protectedRange sqref="G17 F17:F18 C30:D32 F25:G25 D17:D22 F30:G30 F31:F32 F22 C17:C22 G22 F26:F27 C25:D27 F29" name="Customer Info"/>
    <protectedRange sqref="E36 C7:E7 C34:D34" name="Customer Info_1"/>
  </protectedRanges>
  <mergeCells count="43">
    <mergeCell ref="B24:G24"/>
    <mergeCell ref="B29:G29"/>
    <mergeCell ref="F18:G18"/>
    <mergeCell ref="B33:G33"/>
    <mergeCell ref="B35:G35"/>
    <mergeCell ref="F19:G19"/>
    <mergeCell ref="F20:G20"/>
    <mergeCell ref="F21:G21"/>
    <mergeCell ref="B34:G34"/>
    <mergeCell ref="C25:D25"/>
    <mergeCell ref="C26:D26"/>
    <mergeCell ref="C27:D27"/>
    <mergeCell ref="F25:G25"/>
    <mergeCell ref="F26:G26"/>
    <mergeCell ref="F27:G27"/>
    <mergeCell ref="B23:D23"/>
    <mergeCell ref="F31:G31"/>
    <mergeCell ref="B9:G9"/>
    <mergeCell ref="B4:G4"/>
    <mergeCell ref="B5:G5"/>
    <mergeCell ref="B7:G7"/>
    <mergeCell ref="B8:G8"/>
    <mergeCell ref="B6:G6"/>
    <mergeCell ref="B10:G10"/>
    <mergeCell ref="B13:G13"/>
    <mergeCell ref="B12:G12"/>
    <mergeCell ref="C17:D17"/>
    <mergeCell ref="B15:G15"/>
    <mergeCell ref="B11:G11"/>
    <mergeCell ref="B14:G14"/>
    <mergeCell ref="B16:G16"/>
    <mergeCell ref="C18:D18"/>
    <mergeCell ref="C19:D19"/>
    <mergeCell ref="C20:D20"/>
    <mergeCell ref="C21:D21"/>
    <mergeCell ref="F17:G17"/>
    <mergeCell ref="C22:D22"/>
    <mergeCell ref="F22:G22"/>
    <mergeCell ref="F32:G32"/>
    <mergeCell ref="C30:D30"/>
    <mergeCell ref="C31:D31"/>
    <mergeCell ref="C32:D32"/>
    <mergeCell ref="F30:G30"/>
  </mergeCells>
  <conditionalFormatting sqref="F19">
    <cfRule type="iconSet" priority="4">
      <iconSet iconSet="3Signs">
        <cfvo type="percent" val="0"/>
        <cfvo type="percent" val="33"/>
        <cfvo type="percent" val="67"/>
      </iconSet>
    </cfRule>
  </conditionalFormatting>
  <conditionalFormatting sqref="F20">
    <cfRule type="cellIs" dxfId="15" priority="3" operator="equal">
      <formula>"Enter Building Square Feet"</formula>
    </cfRule>
  </conditionalFormatting>
  <dataValidations disablePrompts="1" count="3">
    <dataValidation type="list" allowBlank="1" showInputMessage="1" showErrorMessage="1" sqref="F19" xr:uid="{00000000-0002-0000-0000-000001000000}">
      <formula1>Utilities_Electric</formula1>
    </dataValidation>
    <dataValidation type="list" allowBlank="1" showInputMessage="1" showErrorMessage="1" sqref="F21" xr:uid="{A2E241C4-6564-4B9D-B613-B0BDE8F4485F}">
      <formula1>Facility_Types</formula1>
    </dataValidation>
    <dataValidation type="list" allowBlank="1" showInputMessage="1" showErrorMessage="1" error="Invalid entry - select a payee from the dropdown menu in this cell" prompt="Select a payee from this dropdown menu" sqref="C30:D30" xr:uid="{588975D6-188A-4432-8261-E993B81439DA}">
      <formula1>PayeeEntityList</formula1>
    </dataValidation>
  </dataValidations>
  <printOptions horizontalCentered="1"/>
  <pageMargins left="0.5" right="0.5" top="0.5" bottom="0.5" header="0" footer="0"/>
  <pageSetup orientation="portrait" r:id="rId1"/>
  <headerFooter alignWithMargins="0"/>
  <ignoredErrors>
    <ignoredError sqref="C31:D32 F30:G3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autoPageBreaks="0"/>
  </sheetPr>
  <dimension ref="A1:J42"/>
  <sheetViews>
    <sheetView showGridLines="0" showRowColHeaders="0" zoomScaleNormal="100" zoomScaleSheetLayoutView="85" workbookViewId="0">
      <selection activeCell="B8" sqref="B8:E8"/>
    </sheetView>
  </sheetViews>
  <sheetFormatPr defaultColWidth="0" defaultRowHeight="12.75" zeroHeight="1" x14ac:dyDescent="0.2"/>
  <cols>
    <col min="1" max="1" width="6" style="38" customWidth="1"/>
    <col min="2" max="2" width="43" style="38" customWidth="1"/>
    <col min="3" max="3" width="18.25" style="38" customWidth="1"/>
    <col min="4" max="4" width="12.125" style="38" customWidth="1"/>
    <col min="5" max="5" width="14.375" style="38" customWidth="1"/>
    <col min="6" max="6" width="6" style="38" customWidth="1"/>
    <col min="7" max="10" width="0" style="38" hidden="1" customWidth="1"/>
    <col min="11" max="16384" width="8.75" style="38" hidden="1"/>
  </cols>
  <sheetData>
    <row r="1" spans="2:5" ht="22.5" customHeight="1" x14ac:dyDescent="0.2">
      <c r="B1" s="36"/>
      <c r="C1" s="37"/>
      <c r="D1" s="37"/>
      <c r="E1" s="37"/>
    </row>
    <row r="2" spans="2:5" ht="18" x14ac:dyDescent="0.25">
      <c r="B2" s="39"/>
      <c r="C2" s="17"/>
      <c r="D2" s="13" t="s">
        <v>5</v>
      </c>
      <c r="E2" s="14" t="str">
        <f>IF(ApprovalCode="","",ApprovalCode)</f>
        <v/>
      </c>
    </row>
    <row r="3" spans="2:5" ht="18" x14ac:dyDescent="0.25">
      <c r="B3" s="39"/>
      <c r="C3" s="17"/>
      <c r="D3" s="17"/>
      <c r="E3" s="17"/>
    </row>
    <row r="4" spans="2:5" ht="18" x14ac:dyDescent="0.2">
      <c r="B4" s="40" t="s">
        <v>30</v>
      </c>
      <c r="C4" s="40"/>
      <c r="D4" s="40"/>
      <c r="E4" s="40"/>
    </row>
    <row r="5" spans="2:5" ht="15.75" x14ac:dyDescent="0.2">
      <c r="B5" s="41" t="s">
        <v>91</v>
      </c>
      <c r="C5" s="41"/>
      <c r="D5" s="41"/>
      <c r="E5" s="41"/>
    </row>
    <row r="6" spans="2:5" x14ac:dyDescent="0.2">
      <c r="B6" s="87"/>
      <c r="C6" s="87"/>
      <c r="D6" s="87"/>
      <c r="E6" s="87"/>
    </row>
    <row r="7" spans="2:5" ht="15" x14ac:dyDescent="0.2">
      <c r="B7" s="230" t="s">
        <v>55</v>
      </c>
      <c r="C7" s="230"/>
      <c r="D7" s="230"/>
      <c r="E7" s="230"/>
    </row>
    <row r="8" spans="2:5" x14ac:dyDescent="0.2">
      <c r="B8" s="250" t="s">
        <v>90</v>
      </c>
      <c r="C8" s="250"/>
      <c r="D8" s="250"/>
      <c r="E8" s="250"/>
    </row>
    <row r="9" spans="2:5" x14ac:dyDescent="0.2">
      <c r="B9" s="247"/>
      <c r="C9" s="247"/>
      <c r="D9" s="247"/>
      <c r="E9" s="247"/>
    </row>
    <row r="10" spans="2:5" ht="22.5" customHeight="1" x14ac:dyDescent="0.2">
      <c r="B10" s="32" t="s">
        <v>78</v>
      </c>
      <c r="C10" s="88" t="s">
        <v>79</v>
      </c>
      <c r="D10" s="251" t="s">
        <v>1</v>
      </c>
      <c r="E10" s="252"/>
    </row>
    <row r="11" spans="2:5" s="43" customFormat="1" ht="21.75" customHeight="1" x14ac:dyDescent="0.2">
      <c r="B11" s="42" t="s">
        <v>80</v>
      </c>
      <c r="C11" s="33"/>
      <c r="D11" s="248"/>
      <c r="E11" s="249"/>
    </row>
    <row r="12" spans="2:5" s="43" customFormat="1" ht="21.75" customHeight="1" x14ac:dyDescent="0.2">
      <c r="B12" s="44" t="s">
        <v>81</v>
      </c>
      <c r="C12" s="34"/>
      <c r="D12" s="242"/>
      <c r="E12" s="243"/>
    </row>
    <row r="13" spans="2:5" s="43" customFormat="1" ht="27" customHeight="1" x14ac:dyDescent="0.2">
      <c r="B13" s="44" t="s">
        <v>93</v>
      </c>
      <c r="C13" s="34"/>
      <c r="D13" s="242"/>
      <c r="E13" s="243"/>
    </row>
    <row r="14" spans="2:5" s="43" customFormat="1" ht="21.75" customHeight="1" x14ac:dyDescent="0.2">
      <c r="B14" s="45" t="s">
        <v>77</v>
      </c>
      <c r="C14" s="34"/>
      <c r="D14" s="242"/>
      <c r="E14" s="243"/>
    </row>
    <row r="15" spans="2:5" s="43" customFormat="1" ht="21.75" customHeight="1" x14ac:dyDescent="0.2">
      <c r="B15" s="45" t="s">
        <v>82</v>
      </c>
      <c r="C15" s="34"/>
      <c r="D15" s="242"/>
      <c r="E15" s="243"/>
    </row>
    <row r="16" spans="2:5" s="43" customFormat="1" ht="21.75" customHeight="1" x14ac:dyDescent="0.2">
      <c r="B16" s="46" t="s">
        <v>75</v>
      </c>
      <c r="C16" s="34"/>
      <c r="D16" s="242"/>
      <c r="E16" s="243"/>
    </row>
    <row r="17" spans="2:5" s="43" customFormat="1" ht="21.75" customHeight="1" x14ac:dyDescent="0.2">
      <c r="B17" s="45" t="s">
        <v>76</v>
      </c>
      <c r="C17" s="34"/>
      <c r="D17" s="242"/>
      <c r="E17" s="243"/>
    </row>
    <row r="18" spans="2:5" s="43" customFormat="1" ht="21.75" customHeight="1" x14ac:dyDescent="0.2">
      <c r="B18" s="45" t="s">
        <v>83</v>
      </c>
      <c r="C18" s="34"/>
      <c r="D18" s="242"/>
      <c r="E18" s="243"/>
    </row>
    <row r="19" spans="2:5" s="43" customFormat="1" ht="21.75" customHeight="1" x14ac:dyDescent="0.2">
      <c r="B19" s="45" t="s">
        <v>84</v>
      </c>
      <c r="C19" s="34"/>
      <c r="D19" s="242"/>
      <c r="E19" s="243"/>
    </row>
    <row r="20" spans="2:5" s="43" customFormat="1" ht="27" customHeight="1" x14ac:dyDescent="0.2">
      <c r="B20" s="45" t="s">
        <v>85</v>
      </c>
      <c r="C20" s="34"/>
      <c r="D20" s="242"/>
      <c r="E20" s="243"/>
    </row>
    <row r="21" spans="2:5" s="43" customFormat="1" ht="27" customHeight="1" x14ac:dyDescent="0.2">
      <c r="B21" s="45" t="s">
        <v>86</v>
      </c>
      <c r="C21" s="34"/>
      <c r="D21" s="242"/>
      <c r="E21" s="243"/>
    </row>
    <row r="22" spans="2:5" s="43" customFormat="1" ht="27" customHeight="1" x14ac:dyDescent="0.2">
      <c r="B22" s="45" t="s">
        <v>87</v>
      </c>
      <c r="C22" s="34"/>
      <c r="D22" s="242"/>
      <c r="E22" s="243"/>
    </row>
    <row r="23" spans="2:5" s="43" customFormat="1" ht="21.75" customHeight="1" x14ac:dyDescent="0.2">
      <c r="B23" s="45" t="s">
        <v>88</v>
      </c>
      <c r="C23" s="34"/>
      <c r="D23" s="242"/>
      <c r="E23" s="243"/>
    </row>
    <row r="24" spans="2:5" s="43" customFormat="1" ht="21.75" customHeight="1" x14ac:dyDescent="0.2">
      <c r="B24" s="47" t="s">
        <v>89</v>
      </c>
      <c r="C24" s="35"/>
      <c r="D24" s="244"/>
      <c r="E24" s="245"/>
    </row>
    <row r="25" spans="2:5" x14ac:dyDescent="0.2">
      <c r="B25" s="246"/>
      <c r="C25" s="246"/>
      <c r="D25" s="86"/>
      <c r="E25" s="48"/>
    </row>
    <row r="26" spans="2:5" ht="15" x14ac:dyDescent="0.2">
      <c r="B26" s="230" t="s">
        <v>53</v>
      </c>
      <c r="C26" s="230"/>
      <c r="D26" s="230"/>
      <c r="E26" s="230"/>
    </row>
    <row r="27" spans="2:5" ht="12.75" customHeight="1" x14ac:dyDescent="0.2">
      <c r="B27" s="235" t="s">
        <v>74</v>
      </c>
      <c r="C27" s="235"/>
      <c r="D27" s="235"/>
      <c r="E27" s="235"/>
    </row>
    <row r="28" spans="2:5" ht="22.5" customHeight="1" x14ac:dyDescent="0.2"/>
    <row r="29" spans="2:5" hidden="1" x14ac:dyDescent="0.2"/>
    <row r="30" spans="2:5" hidden="1" x14ac:dyDescent="0.2"/>
    <row r="31" spans="2:5" hidden="1" x14ac:dyDescent="0.2"/>
    <row r="32" spans="2:5"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sheetData>
  <sheetProtection password="C45C" sheet="1" objects="1" scenarios="1"/>
  <protectedRanges>
    <protectedRange sqref="C7:E7" name="Customer Info_1"/>
    <protectedRange sqref="C26:D26" name="Customer Info_1_1"/>
  </protectedRanges>
  <mergeCells count="21">
    <mergeCell ref="B8:E8"/>
    <mergeCell ref="B7:E7"/>
    <mergeCell ref="D10:E10"/>
    <mergeCell ref="D12:E12"/>
    <mergeCell ref="D14:E14"/>
    <mergeCell ref="D15:E15"/>
    <mergeCell ref="D16:E16"/>
    <mergeCell ref="D17:E17"/>
    <mergeCell ref="B9:E9"/>
    <mergeCell ref="D13:E13"/>
    <mergeCell ref="D11:E11"/>
    <mergeCell ref="D18:E18"/>
    <mergeCell ref="D19:E19"/>
    <mergeCell ref="D20:E20"/>
    <mergeCell ref="D21:E21"/>
    <mergeCell ref="D22:E22"/>
    <mergeCell ref="D23:E23"/>
    <mergeCell ref="D24:E24"/>
    <mergeCell ref="B26:E26"/>
    <mergeCell ref="B27:E27"/>
    <mergeCell ref="B25:C25"/>
  </mergeCells>
  <dataValidations count="5">
    <dataValidation type="list" allowBlank="1" showInputMessage="1" showErrorMessage="1" sqref="C24" xr:uid="{00000000-0002-0000-0100-000007000000}">
      <formula1>pmcontract1</formula1>
    </dataValidation>
    <dataValidation type="list" allowBlank="1" showInputMessage="1" showErrorMessage="1" sqref="C11" xr:uid="{2D73F212-F1AF-4BD1-A773-AF1D35A6B28A}">
      <formula1>"standalone thermostats, BAS/BMS (pneumatic), BAS/BMS (DDC), both, not sure"</formula1>
    </dataValidation>
    <dataValidation type="list" allowBlank="1" showInputMessage="1" showErrorMessage="1" sqref="C14 C16:C17 C19" xr:uid="{5543C01C-93F8-4B3E-B7ED-7CED2A29F333}">
      <formula1>"yes,no"</formula1>
    </dataValidation>
    <dataValidation type="list" allowBlank="1" showInputMessage="1" showErrorMessage="1" sqref="C18 C15 C20:C23 C13" xr:uid="{E10E9620-90EA-4CAE-B950-7FAC2954AD10}">
      <formula1>"yes,no,not sure"</formula1>
    </dataValidation>
    <dataValidation type="list" allowBlank="1" showInputMessage="1" showErrorMessage="1" sqref="C12" xr:uid="{D7FB03EF-8430-45EF-B826-86D3387A7182}">
      <formula1>"yes,no,not sure,n/a"</formula1>
    </dataValidation>
  </dataValidations>
  <pageMargins left="0.5" right="0.5" top="0.5" bottom="0.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autoPageBreaks="0"/>
  </sheetPr>
  <dimension ref="A1:FX266"/>
  <sheetViews>
    <sheetView showGridLines="0" showRowColHeaders="0" zoomScaleNormal="100" workbookViewId="0">
      <selection activeCell="B8" sqref="B8:I9"/>
    </sheetView>
  </sheetViews>
  <sheetFormatPr defaultColWidth="0" defaultRowHeight="12.75" zeroHeight="1" x14ac:dyDescent="0.2"/>
  <cols>
    <col min="1" max="1" width="6" style="6" customWidth="1"/>
    <col min="2" max="2" width="13.875" style="6" customWidth="1"/>
    <col min="3" max="5" width="10" style="6" customWidth="1"/>
    <col min="6" max="6" width="13.875" style="6" customWidth="1"/>
    <col min="7" max="9" width="10" style="6" customWidth="1"/>
    <col min="10" max="10" width="6" style="6" customWidth="1"/>
    <col min="11" max="180" width="0" style="6" hidden="1" customWidth="1"/>
    <col min="181" max="16384" width="9" style="6" hidden="1"/>
  </cols>
  <sheetData>
    <row r="1" spans="2:12" ht="21.75" customHeight="1" x14ac:dyDescent="0.2"/>
    <row r="2" spans="2:12" ht="18" customHeight="1" x14ac:dyDescent="0.35">
      <c r="B2" s="91"/>
      <c r="C2" s="92"/>
      <c r="D2" s="48"/>
      <c r="E2" s="48"/>
      <c r="F2" s="48"/>
      <c r="G2" s="93" t="s">
        <v>20</v>
      </c>
      <c r="H2" s="255" t="str">
        <f>IF(ApprovalCode="","",ApprovalCode)</f>
        <v/>
      </c>
      <c r="I2" s="256"/>
    </row>
    <row r="3" spans="2:12" s="209" customFormat="1" ht="5.0999999999999996" customHeight="1" x14ac:dyDescent="0.2">
      <c r="J3" s="210"/>
      <c r="K3" s="211"/>
      <c r="L3" s="211"/>
    </row>
    <row r="4" spans="2:12" ht="18" customHeight="1" x14ac:dyDescent="0.3">
      <c r="B4" s="94"/>
      <c r="C4" s="94"/>
      <c r="D4" s="95"/>
      <c r="E4" s="17"/>
      <c r="F4" s="17"/>
      <c r="G4" s="93" t="s">
        <v>172</v>
      </c>
      <c r="H4" s="255"/>
      <c r="I4" s="256"/>
    </row>
    <row r="5" spans="2:12" s="209" customFormat="1" ht="5.0999999999999996" customHeight="1" x14ac:dyDescent="0.2">
      <c r="B5" s="258" t="s">
        <v>173</v>
      </c>
      <c r="C5" s="258"/>
      <c r="D5" s="258"/>
      <c r="E5" s="258"/>
      <c r="J5" s="210"/>
      <c r="K5" s="211"/>
      <c r="L5" s="211"/>
    </row>
    <row r="6" spans="2:12" ht="18" customHeight="1" x14ac:dyDescent="0.25">
      <c r="B6" s="258"/>
      <c r="C6" s="258"/>
      <c r="D6" s="258"/>
      <c r="E6" s="258"/>
      <c r="F6" s="17"/>
      <c r="G6" s="93" t="s">
        <v>174</v>
      </c>
      <c r="H6" s="255" t="str">
        <f>IF('1-General info'!F20="","",ROUND(0.05*'1-General info'!F20,0))</f>
        <v/>
      </c>
      <c r="I6" s="256"/>
    </row>
    <row r="7" spans="2:12" s="90" customFormat="1" ht="15.75" x14ac:dyDescent="0.2">
      <c r="B7" s="41" t="s">
        <v>92</v>
      </c>
      <c r="C7" s="49"/>
      <c r="D7" s="96"/>
      <c r="E7" s="97"/>
      <c r="F7" s="98"/>
      <c r="G7" s="98"/>
      <c r="H7" s="99" t="s">
        <v>20</v>
      </c>
      <c r="I7" s="100" t="e">
        <v>#REF!</v>
      </c>
    </row>
    <row r="8" spans="2:12" x14ac:dyDescent="0.2">
      <c r="B8" s="268" t="s">
        <v>175</v>
      </c>
      <c r="C8" s="268"/>
      <c r="D8" s="268"/>
      <c r="E8" s="268"/>
      <c r="F8" s="268"/>
      <c r="G8" s="268"/>
      <c r="H8" s="268"/>
      <c r="I8" s="268"/>
    </row>
    <row r="9" spans="2:12" x14ac:dyDescent="0.2">
      <c r="B9" s="268"/>
      <c r="C9" s="268"/>
      <c r="D9" s="268"/>
      <c r="E9" s="268"/>
      <c r="F9" s="268"/>
      <c r="G9" s="268"/>
      <c r="H9" s="268"/>
      <c r="I9" s="268"/>
    </row>
    <row r="10" spans="2:12" x14ac:dyDescent="0.2">
      <c r="B10" s="333" t="s">
        <v>95</v>
      </c>
      <c r="C10" s="333"/>
      <c r="D10" s="333"/>
      <c r="E10" s="333"/>
      <c r="F10" s="333"/>
      <c r="G10" s="333"/>
      <c r="H10" s="333"/>
      <c r="I10" s="333"/>
    </row>
    <row r="11" spans="2:12" s="50" customFormat="1" ht="18.75" customHeight="1" x14ac:dyDescent="0.2">
      <c r="B11" s="333" t="s">
        <v>180</v>
      </c>
      <c r="C11" s="333"/>
      <c r="D11" s="333"/>
      <c r="E11" s="333"/>
      <c r="F11" s="333"/>
      <c r="G11" s="333"/>
      <c r="H11" s="333"/>
      <c r="I11" s="333"/>
    </row>
    <row r="12" spans="2:12" ht="15" x14ac:dyDescent="0.2">
      <c r="B12" s="257" t="s">
        <v>21</v>
      </c>
      <c r="C12" s="257"/>
      <c r="D12" s="257"/>
      <c r="E12" s="257"/>
      <c r="F12" s="257"/>
      <c r="G12" s="257"/>
      <c r="H12" s="257"/>
      <c r="I12" s="257"/>
    </row>
    <row r="13" spans="2:12" s="9" customFormat="1" x14ac:dyDescent="0.2">
      <c r="B13" s="271"/>
      <c r="C13" s="271"/>
      <c r="D13" s="271"/>
      <c r="E13" s="271"/>
      <c r="F13" s="271"/>
      <c r="G13" s="271"/>
      <c r="H13" s="271"/>
      <c r="I13" s="271"/>
    </row>
    <row r="14" spans="2:12" s="9" customFormat="1" x14ac:dyDescent="0.2">
      <c r="B14" s="270"/>
      <c r="C14" s="270"/>
      <c r="D14" s="270"/>
      <c r="E14" s="270"/>
      <c r="F14" s="270"/>
      <c r="G14" s="270"/>
      <c r="H14" s="270"/>
      <c r="I14" s="270"/>
    </row>
    <row r="15" spans="2:12" s="9" customFormat="1" x14ac:dyDescent="0.2">
      <c r="B15" s="270"/>
      <c r="C15" s="270"/>
      <c r="D15" s="270"/>
      <c r="E15" s="270"/>
      <c r="F15" s="270"/>
      <c r="G15" s="270"/>
      <c r="H15" s="270"/>
      <c r="I15" s="270"/>
    </row>
    <row r="16" spans="2:12" s="9" customFormat="1" x14ac:dyDescent="0.2">
      <c r="B16" s="270"/>
      <c r="C16" s="270"/>
      <c r="D16" s="270"/>
      <c r="E16" s="270"/>
      <c r="F16" s="270"/>
      <c r="G16" s="270"/>
      <c r="H16" s="270"/>
      <c r="I16" s="270"/>
    </row>
    <row r="17" spans="2:9" s="9" customFormat="1" x14ac:dyDescent="0.2">
      <c r="B17" s="271"/>
      <c r="C17" s="271"/>
      <c r="D17" s="271"/>
      <c r="E17" s="271"/>
      <c r="F17" s="271"/>
      <c r="G17" s="271"/>
      <c r="H17" s="271"/>
      <c r="I17" s="271"/>
    </row>
    <row r="18" spans="2:9" s="9" customFormat="1" x14ac:dyDescent="0.2">
      <c r="B18" s="107"/>
      <c r="C18" s="107"/>
      <c r="D18" s="107"/>
      <c r="E18" s="107"/>
      <c r="F18" s="107"/>
      <c r="G18" s="107"/>
      <c r="H18" s="107"/>
      <c r="I18" s="107"/>
    </row>
    <row r="19" spans="2:9" s="9" customFormat="1" x14ac:dyDescent="0.2">
      <c r="B19" s="107"/>
      <c r="C19" s="107"/>
      <c r="D19" s="107"/>
      <c r="E19" s="107"/>
      <c r="F19" s="107"/>
      <c r="G19" s="107"/>
      <c r="H19" s="107"/>
      <c r="I19" s="107"/>
    </row>
    <row r="20" spans="2:9" s="9" customFormat="1" x14ac:dyDescent="0.2">
      <c r="B20" s="107"/>
      <c r="C20" s="107"/>
      <c r="D20" s="107"/>
      <c r="E20" s="107"/>
      <c r="F20" s="107"/>
      <c r="G20" s="107"/>
      <c r="H20" s="107"/>
      <c r="I20" s="107"/>
    </row>
    <row r="21" spans="2:9" s="9" customFormat="1" x14ac:dyDescent="0.2">
      <c r="B21" s="107"/>
      <c r="C21" s="107"/>
      <c r="D21" s="107"/>
      <c r="E21" s="107"/>
      <c r="F21" s="107"/>
      <c r="G21" s="107"/>
      <c r="H21" s="107"/>
      <c r="I21" s="107"/>
    </row>
    <row r="22" spans="2:9" s="9" customFormat="1" x14ac:dyDescent="0.2">
      <c r="B22" s="107"/>
      <c r="C22" s="107"/>
      <c r="D22" s="107"/>
      <c r="E22" s="107"/>
      <c r="F22" s="107"/>
      <c r="G22" s="107"/>
      <c r="H22" s="107"/>
      <c r="I22" s="107"/>
    </row>
    <row r="23" spans="2:9" s="9" customFormat="1" x14ac:dyDescent="0.2">
      <c r="B23" s="107"/>
      <c r="C23" s="107"/>
      <c r="D23" s="107"/>
      <c r="E23" s="107"/>
      <c r="F23" s="107"/>
      <c r="G23" s="107"/>
      <c r="H23" s="107"/>
      <c r="I23" s="107"/>
    </row>
    <row r="24" spans="2:9" s="9" customFormat="1" x14ac:dyDescent="0.2">
      <c r="B24" s="107"/>
      <c r="C24" s="107"/>
      <c r="D24" s="107"/>
      <c r="E24" s="107"/>
      <c r="F24" s="107"/>
      <c r="G24" s="107"/>
      <c r="H24" s="107"/>
      <c r="I24" s="107"/>
    </row>
    <row r="25" spans="2:9" s="9" customFormat="1" x14ac:dyDescent="0.2">
      <c r="B25" s="107"/>
      <c r="C25" s="107"/>
      <c r="D25" s="107"/>
      <c r="E25" s="107"/>
      <c r="F25" s="107"/>
      <c r="G25" s="107"/>
      <c r="H25" s="107"/>
      <c r="I25" s="107"/>
    </row>
    <row r="26" spans="2:9" s="9" customFormat="1" x14ac:dyDescent="0.2">
      <c r="B26" s="107"/>
      <c r="C26" s="107"/>
      <c r="D26" s="107"/>
      <c r="E26" s="107"/>
      <c r="F26" s="107"/>
      <c r="G26" s="107"/>
      <c r="H26" s="107"/>
      <c r="I26" s="107"/>
    </row>
    <row r="27" spans="2:9" s="9" customFormat="1" x14ac:dyDescent="0.2">
      <c r="B27" s="107"/>
      <c r="C27" s="107"/>
      <c r="D27" s="107"/>
      <c r="E27" s="107"/>
      <c r="F27" s="107"/>
      <c r="G27" s="107"/>
      <c r="H27" s="107"/>
      <c r="I27" s="107"/>
    </row>
    <row r="28" spans="2:9" s="9" customFormat="1" x14ac:dyDescent="0.2">
      <c r="B28" s="107"/>
      <c r="C28" s="107"/>
      <c r="D28" s="107"/>
      <c r="E28" s="107"/>
      <c r="F28" s="107"/>
      <c r="G28" s="107"/>
      <c r="H28" s="107"/>
      <c r="I28" s="107"/>
    </row>
    <row r="29" spans="2:9" s="9" customFormat="1" x14ac:dyDescent="0.2">
      <c r="B29" s="107"/>
      <c r="C29" s="107"/>
      <c r="D29" s="107"/>
      <c r="E29" s="107"/>
      <c r="F29" s="107"/>
      <c r="G29" s="107"/>
      <c r="H29" s="107"/>
      <c r="I29" s="107"/>
    </row>
    <row r="30" spans="2:9" s="9" customFormat="1" x14ac:dyDescent="0.2">
      <c r="B30" s="107"/>
      <c r="C30" s="107"/>
      <c r="D30" s="107"/>
      <c r="E30" s="107"/>
      <c r="F30" s="107"/>
      <c r="G30" s="107"/>
      <c r="H30" s="107"/>
      <c r="I30" s="107"/>
    </row>
    <row r="31" spans="2:9" s="9" customFormat="1" x14ac:dyDescent="0.2">
      <c r="B31" s="107"/>
      <c r="C31" s="107"/>
      <c r="D31" s="107"/>
      <c r="E31" s="107"/>
      <c r="F31" s="107"/>
      <c r="G31" s="107"/>
      <c r="H31" s="107"/>
      <c r="I31" s="107"/>
    </row>
    <row r="32" spans="2:9" s="9" customFormat="1" x14ac:dyDescent="0.2">
      <c r="B32" s="207"/>
      <c r="C32" s="207"/>
      <c r="D32" s="207"/>
      <c r="E32" s="207"/>
      <c r="F32" s="207"/>
      <c r="G32" s="207"/>
      <c r="H32" s="207"/>
      <c r="I32" s="207"/>
    </row>
    <row r="33" spans="2:9" s="9" customFormat="1" x14ac:dyDescent="0.2">
      <c r="B33" s="207"/>
      <c r="C33" s="207"/>
      <c r="D33" s="207"/>
      <c r="E33" s="207"/>
      <c r="F33" s="207"/>
      <c r="G33" s="207"/>
      <c r="H33" s="207"/>
      <c r="I33" s="207"/>
    </row>
    <row r="34" spans="2:9" s="9" customFormat="1" x14ac:dyDescent="0.2">
      <c r="B34" s="207"/>
      <c r="C34" s="207"/>
      <c r="D34" s="207"/>
      <c r="E34" s="207"/>
      <c r="F34" s="207"/>
      <c r="G34" s="207"/>
      <c r="H34" s="207"/>
      <c r="I34" s="207"/>
    </row>
    <row r="35" spans="2:9" s="9" customFormat="1" x14ac:dyDescent="0.2">
      <c r="B35" s="207"/>
      <c r="C35" s="207"/>
      <c r="D35" s="207"/>
      <c r="E35" s="207"/>
      <c r="F35" s="207"/>
      <c r="G35" s="207"/>
      <c r="H35" s="207"/>
      <c r="I35" s="207"/>
    </row>
    <row r="36" spans="2:9" s="9" customFormat="1" x14ac:dyDescent="0.2">
      <c r="B36" s="207"/>
      <c r="C36" s="207"/>
      <c r="D36" s="207"/>
      <c r="E36" s="207"/>
      <c r="F36" s="207"/>
      <c r="G36" s="207"/>
      <c r="H36" s="207"/>
      <c r="I36" s="207"/>
    </row>
    <row r="37" spans="2:9" s="9" customFormat="1" x14ac:dyDescent="0.2">
      <c r="B37" s="207"/>
      <c r="C37" s="207"/>
      <c r="D37" s="207"/>
      <c r="E37" s="207"/>
      <c r="F37" s="207"/>
      <c r="G37" s="207"/>
      <c r="H37" s="207"/>
      <c r="I37" s="207"/>
    </row>
    <row r="38" spans="2:9" s="9" customFormat="1" x14ac:dyDescent="0.2">
      <c r="B38" s="207"/>
      <c r="C38" s="207"/>
      <c r="D38" s="207"/>
      <c r="E38" s="207"/>
      <c r="F38" s="207"/>
      <c r="G38" s="207"/>
      <c r="H38" s="207"/>
      <c r="I38" s="207"/>
    </row>
    <row r="39" spans="2:9" s="9" customFormat="1" x14ac:dyDescent="0.2">
      <c r="B39" s="207"/>
      <c r="C39" s="207"/>
      <c r="D39" s="207"/>
      <c r="E39" s="207"/>
      <c r="F39" s="207"/>
      <c r="G39" s="207"/>
      <c r="H39" s="207"/>
      <c r="I39" s="207"/>
    </row>
    <row r="40" spans="2:9" s="9" customFormat="1" x14ac:dyDescent="0.2">
      <c r="B40" s="107"/>
      <c r="C40" s="107"/>
      <c r="D40" s="107"/>
      <c r="E40" s="107"/>
      <c r="F40" s="107"/>
      <c r="G40" s="107"/>
      <c r="H40" s="107"/>
      <c r="I40" s="107"/>
    </row>
    <row r="41" spans="2:9" s="9" customFormat="1" x14ac:dyDescent="0.2">
      <c r="B41" s="107"/>
      <c r="C41" s="107"/>
      <c r="D41" s="107"/>
      <c r="E41" s="107"/>
      <c r="F41" s="107"/>
      <c r="G41" s="107"/>
      <c r="H41" s="107"/>
      <c r="I41" s="107"/>
    </row>
    <row r="42" spans="2:9" s="9" customFormat="1" x14ac:dyDescent="0.2">
      <c r="B42" s="107"/>
      <c r="C42" s="107"/>
      <c r="D42" s="107"/>
      <c r="E42" s="107"/>
      <c r="F42" s="107"/>
      <c r="G42" s="107"/>
      <c r="H42" s="107"/>
      <c r="I42" s="107"/>
    </row>
    <row r="43" spans="2:9" s="9" customFormat="1" x14ac:dyDescent="0.2">
      <c r="B43" s="107"/>
      <c r="C43" s="107"/>
      <c r="D43" s="107"/>
      <c r="E43" s="107"/>
      <c r="F43" s="107"/>
      <c r="G43" s="107"/>
      <c r="H43" s="107"/>
      <c r="I43" s="107"/>
    </row>
    <row r="44" spans="2:9" s="9" customFormat="1" x14ac:dyDescent="0.2">
      <c r="B44" s="107"/>
      <c r="C44" s="107"/>
      <c r="D44" s="107"/>
      <c r="E44" s="107"/>
      <c r="F44" s="107"/>
      <c r="G44" s="107"/>
      <c r="H44" s="107"/>
      <c r="I44" s="107"/>
    </row>
    <row r="45" spans="2:9" s="9" customFormat="1" x14ac:dyDescent="0.2">
      <c r="B45" s="107"/>
      <c r="C45" s="107"/>
      <c r="D45" s="107"/>
      <c r="E45" s="107"/>
      <c r="F45" s="107"/>
      <c r="G45" s="107"/>
      <c r="H45" s="107"/>
      <c r="I45" s="107"/>
    </row>
    <row r="46" spans="2:9" s="9" customFormat="1" x14ac:dyDescent="0.2">
      <c r="B46" s="207"/>
      <c r="C46" s="207"/>
      <c r="D46" s="207"/>
      <c r="E46" s="207"/>
      <c r="F46" s="207"/>
      <c r="G46" s="207"/>
      <c r="H46" s="207"/>
      <c r="I46" s="207"/>
    </row>
    <row r="47" spans="2:9" s="9" customFormat="1" x14ac:dyDescent="0.2">
      <c r="B47" s="207"/>
      <c r="C47" s="207"/>
      <c r="D47" s="207"/>
      <c r="E47" s="207"/>
      <c r="F47" s="207"/>
      <c r="G47" s="207"/>
      <c r="H47" s="207"/>
      <c r="I47" s="207"/>
    </row>
    <row r="48" spans="2:9" s="9" customFormat="1" x14ac:dyDescent="0.2">
      <c r="B48" s="207"/>
      <c r="C48" s="207"/>
      <c r="D48" s="207"/>
      <c r="E48" s="207"/>
      <c r="F48" s="207"/>
      <c r="G48" s="207"/>
      <c r="H48" s="207"/>
      <c r="I48" s="207"/>
    </row>
    <row r="49" spans="2:9" s="9" customFormat="1" x14ac:dyDescent="0.2">
      <c r="B49" s="208"/>
      <c r="C49" s="208"/>
      <c r="D49" s="208"/>
      <c r="E49" s="208"/>
      <c r="F49" s="208"/>
      <c r="G49" s="208"/>
      <c r="H49" s="208"/>
      <c r="I49" s="208"/>
    </row>
    <row r="50" spans="2:9" s="9" customFormat="1" x14ac:dyDescent="0.2">
      <c r="B50" s="207"/>
      <c r="C50" s="207"/>
      <c r="D50" s="207"/>
      <c r="E50" s="207"/>
      <c r="F50" s="207"/>
      <c r="G50" s="207"/>
      <c r="H50" s="207"/>
      <c r="I50" s="207"/>
    </row>
    <row r="51" spans="2:9" s="9" customFormat="1" x14ac:dyDescent="0.2">
      <c r="B51" s="207"/>
      <c r="C51" s="207"/>
      <c r="D51" s="207"/>
      <c r="E51" s="207"/>
      <c r="F51" s="207"/>
      <c r="G51" s="207"/>
      <c r="H51" s="207"/>
      <c r="I51" s="207"/>
    </row>
    <row r="52" spans="2:9" s="9" customFormat="1" x14ac:dyDescent="0.2">
      <c r="B52" s="207"/>
      <c r="C52" s="207"/>
      <c r="D52" s="207"/>
      <c r="E52" s="207"/>
      <c r="F52" s="207"/>
      <c r="G52" s="207"/>
      <c r="H52" s="207"/>
      <c r="I52" s="207"/>
    </row>
    <row r="53" spans="2:9" s="9" customFormat="1" x14ac:dyDescent="0.2">
      <c r="B53" s="207"/>
      <c r="C53" s="207"/>
      <c r="D53" s="207"/>
      <c r="E53" s="207"/>
      <c r="F53" s="207"/>
      <c r="G53" s="207"/>
      <c r="H53" s="207"/>
      <c r="I53" s="207"/>
    </row>
    <row r="54" spans="2:9" s="9" customFormat="1" x14ac:dyDescent="0.2">
      <c r="B54" s="207"/>
      <c r="C54" s="207"/>
      <c r="D54" s="207"/>
      <c r="E54" s="207"/>
      <c r="F54" s="207"/>
      <c r="G54" s="207"/>
      <c r="H54" s="207"/>
      <c r="I54" s="207"/>
    </row>
    <row r="55" spans="2:9" s="9" customFormat="1" x14ac:dyDescent="0.2">
      <c r="B55" s="207"/>
      <c r="C55" s="207"/>
      <c r="D55" s="207"/>
      <c r="E55" s="207"/>
      <c r="F55" s="207"/>
      <c r="G55" s="207"/>
      <c r="H55" s="207"/>
      <c r="I55" s="207"/>
    </row>
    <row r="56" spans="2:9" s="9" customFormat="1" x14ac:dyDescent="0.2">
      <c r="B56" s="207"/>
      <c r="C56" s="207"/>
      <c r="D56" s="207"/>
      <c r="E56" s="207"/>
      <c r="F56" s="207"/>
      <c r="G56" s="207"/>
      <c r="H56" s="207"/>
      <c r="I56" s="207"/>
    </row>
    <row r="57" spans="2:9" s="9" customFormat="1" ht="26.25" customHeight="1" x14ac:dyDescent="0.2">
      <c r="B57" s="253" t="s">
        <v>170</v>
      </c>
      <c r="C57" s="254"/>
      <c r="D57" s="254"/>
      <c r="E57" s="254"/>
      <c r="F57" s="254"/>
      <c r="G57" s="254"/>
      <c r="H57" s="254"/>
      <c r="I57" s="254"/>
    </row>
    <row r="58" spans="2:9" s="9" customFormat="1" ht="26.25" customHeight="1" x14ac:dyDescent="0.2">
      <c r="B58" s="207"/>
      <c r="C58" s="207"/>
      <c r="D58" s="207"/>
      <c r="E58" s="207"/>
      <c r="F58" s="207"/>
      <c r="G58" s="207"/>
      <c r="H58" s="207"/>
      <c r="I58" s="207"/>
    </row>
    <row r="59" spans="2:9" s="9" customFormat="1" ht="26.25" customHeight="1" x14ac:dyDescent="0.2">
      <c r="B59" s="207"/>
      <c r="C59" s="207"/>
      <c r="D59" s="207"/>
      <c r="E59" s="207"/>
      <c r="F59" s="207"/>
      <c r="G59" s="93" t="s">
        <v>20</v>
      </c>
      <c r="H59" s="255" t="str">
        <f>IF(ApprovalCode="","",ApprovalCode)</f>
        <v/>
      </c>
      <c r="I59" s="256"/>
    </row>
    <row r="60" spans="2:9" ht="20.25" customHeight="1" x14ac:dyDescent="0.25">
      <c r="B60" s="39"/>
      <c r="C60" s="101"/>
      <c r="D60" s="102"/>
      <c r="E60" s="101"/>
      <c r="F60" s="103"/>
      <c r="G60" s="104"/>
      <c r="H60" s="105"/>
      <c r="I60" s="106"/>
    </row>
    <row r="61" spans="2:9" ht="15" x14ac:dyDescent="0.2">
      <c r="B61" s="257" t="s">
        <v>171</v>
      </c>
      <c r="C61" s="257"/>
      <c r="D61" s="257"/>
      <c r="E61" s="257"/>
      <c r="F61" s="257"/>
      <c r="G61" s="257"/>
      <c r="H61" s="257"/>
      <c r="I61" s="257"/>
    </row>
    <row r="62" spans="2:9" s="9" customFormat="1" x14ac:dyDescent="0.2">
      <c r="B62" s="207"/>
      <c r="C62" s="207"/>
      <c r="D62" s="207"/>
      <c r="E62" s="207"/>
      <c r="F62" s="207"/>
      <c r="G62" s="207"/>
      <c r="H62" s="207"/>
      <c r="I62" s="207"/>
    </row>
    <row r="63" spans="2:9" s="9" customFormat="1" x14ac:dyDescent="0.2">
      <c r="B63" s="207"/>
      <c r="C63" s="207"/>
      <c r="D63" s="207"/>
      <c r="E63" s="207"/>
      <c r="F63" s="207"/>
      <c r="G63" s="207"/>
      <c r="H63" s="207"/>
      <c r="I63" s="207"/>
    </row>
    <row r="64" spans="2:9" s="9" customFormat="1" x14ac:dyDescent="0.2">
      <c r="B64" s="207"/>
      <c r="C64" s="207"/>
      <c r="D64" s="207"/>
      <c r="E64" s="207"/>
      <c r="F64" s="207"/>
      <c r="G64" s="207"/>
      <c r="H64" s="207"/>
      <c r="I64" s="207"/>
    </row>
    <row r="65" spans="2:9" s="9" customFormat="1" x14ac:dyDescent="0.2">
      <c r="B65" s="207"/>
      <c r="C65" s="207"/>
      <c r="D65" s="207"/>
      <c r="E65" s="207"/>
      <c r="F65" s="207"/>
      <c r="G65" s="207"/>
      <c r="H65" s="207"/>
      <c r="I65" s="207"/>
    </row>
    <row r="66" spans="2:9" s="9" customFormat="1" x14ac:dyDescent="0.2">
      <c r="B66" s="207"/>
      <c r="C66" s="207"/>
      <c r="D66" s="207"/>
      <c r="E66" s="207"/>
      <c r="F66" s="207"/>
      <c r="G66" s="207"/>
      <c r="H66" s="207"/>
      <c r="I66" s="207"/>
    </row>
    <row r="67" spans="2:9" s="9" customFormat="1" x14ac:dyDescent="0.2">
      <c r="B67" s="207"/>
      <c r="C67" s="207"/>
      <c r="D67" s="207"/>
      <c r="E67" s="207"/>
      <c r="F67" s="207"/>
      <c r="G67" s="207"/>
      <c r="H67" s="207"/>
      <c r="I67" s="207"/>
    </row>
    <row r="68" spans="2:9" s="9" customFormat="1" x14ac:dyDescent="0.2">
      <c r="B68" s="207"/>
      <c r="C68" s="207"/>
      <c r="D68" s="207"/>
      <c r="E68" s="207"/>
      <c r="F68" s="207"/>
      <c r="G68" s="207"/>
      <c r="H68" s="207"/>
      <c r="I68" s="207"/>
    </row>
    <row r="69" spans="2:9" s="9" customFormat="1" x14ac:dyDescent="0.2">
      <c r="B69" s="208"/>
      <c r="C69" s="208"/>
      <c r="D69" s="208"/>
      <c r="E69" s="208"/>
      <c r="F69" s="208"/>
      <c r="G69" s="208"/>
      <c r="H69" s="208"/>
      <c r="I69" s="208"/>
    </row>
    <row r="70" spans="2:9" s="9" customFormat="1" x14ac:dyDescent="0.2">
      <c r="B70" s="208"/>
      <c r="C70" s="208"/>
      <c r="D70" s="208"/>
      <c r="E70" s="208"/>
      <c r="F70" s="208"/>
      <c r="G70" s="208"/>
      <c r="H70" s="208"/>
      <c r="I70" s="208"/>
    </row>
    <row r="71" spans="2:9" s="9" customFormat="1" x14ac:dyDescent="0.2">
      <c r="B71" s="208"/>
      <c r="C71" s="208"/>
      <c r="D71" s="208"/>
      <c r="E71" s="208"/>
      <c r="F71" s="208"/>
      <c r="G71" s="208"/>
      <c r="H71" s="208"/>
      <c r="I71" s="208"/>
    </row>
    <row r="72" spans="2:9" s="9" customFormat="1" x14ac:dyDescent="0.2">
      <c r="B72" s="208"/>
      <c r="C72" s="208"/>
      <c r="D72" s="208"/>
      <c r="E72" s="208"/>
      <c r="F72" s="208"/>
      <c r="G72" s="208"/>
      <c r="H72" s="208"/>
      <c r="I72" s="208"/>
    </row>
    <row r="73" spans="2:9" s="9" customFormat="1" x14ac:dyDescent="0.2">
      <c r="B73" s="208"/>
      <c r="C73" s="208"/>
      <c r="D73" s="208"/>
      <c r="E73" s="208"/>
      <c r="F73" s="208"/>
      <c r="G73" s="208"/>
      <c r="H73" s="208"/>
      <c r="I73" s="208"/>
    </row>
    <row r="74" spans="2:9" s="9" customFormat="1" x14ac:dyDescent="0.2">
      <c r="B74" s="208"/>
      <c r="C74" s="208"/>
      <c r="D74" s="208"/>
      <c r="E74" s="208"/>
      <c r="F74" s="208"/>
      <c r="G74" s="208"/>
      <c r="H74" s="208"/>
      <c r="I74" s="208"/>
    </row>
    <row r="75" spans="2:9" s="9" customFormat="1" x14ac:dyDescent="0.2">
      <c r="B75" s="208"/>
      <c r="C75" s="208"/>
      <c r="D75" s="208"/>
      <c r="E75" s="208"/>
      <c r="F75" s="208"/>
      <c r="G75" s="208"/>
      <c r="H75" s="208"/>
      <c r="I75" s="208"/>
    </row>
    <row r="76" spans="2:9" s="9" customFormat="1" x14ac:dyDescent="0.2">
      <c r="B76" s="208"/>
      <c r="C76" s="208"/>
      <c r="D76" s="208"/>
      <c r="E76" s="208"/>
      <c r="F76" s="208"/>
      <c r="G76" s="208"/>
      <c r="H76" s="208"/>
      <c r="I76" s="208"/>
    </row>
    <row r="77" spans="2:9" s="9" customFormat="1" x14ac:dyDescent="0.2">
      <c r="B77" s="208"/>
      <c r="C77" s="208"/>
      <c r="D77" s="208"/>
      <c r="E77" s="208"/>
      <c r="F77" s="208"/>
      <c r="G77" s="208"/>
      <c r="H77" s="208"/>
      <c r="I77" s="208"/>
    </row>
    <row r="78" spans="2:9" s="9" customFormat="1" x14ac:dyDescent="0.2">
      <c r="B78" s="208"/>
      <c r="C78" s="208"/>
      <c r="D78" s="208"/>
      <c r="E78" s="208"/>
      <c r="F78" s="208"/>
      <c r="G78" s="208"/>
      <c r="H78" s="208"/>
      <c r="I78" s="208"/>
    </row>
    <row r="79" spans="2:9" s="81" customFormat="1" ht="18.75" customHeight="1" x14ac:dyDescent="0.2">
      <c r="B79" s="214" t="s">
        <v>101</v>
      </c>
      <c r="C79" s="215"/>
      <c r="D79" s="215"/>
      <c r="E79" s="215"/>
      <c r="F79" s="215"/>
      <c r="G79" s="215"/>
      <c r="H79" s="215"/>
      <c r="I79" s="216"/>
    </row>
    <row r="80" spans="2:9" ht="13.5" customHeight="1" x14ac:dyDescent="0.2">
      <c r="B80" s="77"/>
      <c r="C80" s="80"/>
      <c r="D80" s="80"/>
      <c r="E80" s="80"/>
      <c r="F80" s="80"/>
      <c r="G80" s="80"/>
      <c r="H80" s="80"/>
      <c r="I80" s="80"/>
    </row>
    <row r="81" spans="2:9" s="50" customFormat="1" ht="22.5" customHeight="1" x14ac:dyDescent="0.2">
      <c r="B81" s="318" t="s">
        <v>22</v>
      </c>
      <c r="C81" s="319"/>
      <c r="D81" s="319"/>
      <c r="E81" s="319"/>
      <c r="F81" s="321" t="s">
        <v>7</v>
      </c>
      <c r="G81" s="320" t="str">
        <f>IF(MailingAddress_Participant="","",MailingAddress_Participant)</f>
        <v/>
      </c>
      <c r="H81" s="320"/>
      <c r="I81" s="320"/>
    </row>
    <row r="82" spans="2:9" s="50" customFormat="1" ht="22.5" customHeight="1" x14ac:dyDescent="0.2">
      <c r="B82" s="318" t="s">
        <v>23</v>
      </c>
      <c r="C82" s="320" t="str">
        <f>IF(ContactName_Participant="","",ContactName_Participant)</f>
        <v/>
      </c>
      <c r="D82" s="320"/>
      <c r="E82" s="320"/>
      <c r="F82" s="321" t="s">
        <v>100</v>
      </c>
      <c r="G82" s="320" t="str">
        <f>IF(MailingCSZ_Participant="","",MailingCSZ_Participant)</f>
        <v/>
      </c>
      <c r="H82" s="320"/>
      <c r="I82" s="320"/>
    </row>
    <row r="83" spans="2:9" s="50" customFormat="1" ht="22.5" customHeight="1" x14ac:dyDescent="0.2">
      <c r="B83" s="321" t="s">
        <v>24</v>
      </c>
      <c r="C83" s="320"/>
      <c r="D83" s="320"/>
      <c r="E83" s="320"/>
      <c r="F83" s="321" t="s">
        <v>25</v>
      </c>
      <c r="G83" s="320"/>
      <c r="H83" s="320"/>
      <c r="I83" s="320"/>
    </row>
    <row r="84" spans="2:9" s="50" customFormat="1" ht="22.5" customHeight="1" x14ac:dyDescent="0.2">
      <c r="B84" s="321" t="s">
        <v>6</v>
      </c>
      <c r="C84" s="320" t="str">
        <f>IF(CompanyName_Participant="","",CompanyName_Participant)</f>
        <v/>
      </c>
      <c r="D84" s="320"/>
      <c r="E84" s="320"/>
      <c r="F84" s="318" t="s">
        <v>8</v>
      </c>
      <c r="G84" s="320" t="str">
        <f>IF(Phone_Participant="","",Phone_Participant)</f>
        <v/>
      </c>
      <c r="H84" s="320"/>
      <c r="I84" s="320"/>
    </row>
    <row r="85" spans="2:9" x14ac:dyDescent="0.2">
      <c r="B85" s="73"/>
      <c r="C85" s="74"/>
      <c r="D85" s="74"/>
      <c r="E85" s="74"/>
      <c r="F85" s="74"/>
      <c r="G85" s="74"/>
      <c r="H85" s="74"/>
      <c r="I85" s="74"/>
    </row>
    <row r="86" spans="2:9" ht="18.75" customHeight="1" x14ac:dyDescent="0.2">
      <c r="B86" s="214" t="s">
        <v>177</v>
      </c>
      <c r="C86" s="215"/>
      <c r="D86" s="215"/>
      <c r="E86" s="215"/>
      <c r="F86" s="215"/>
      <c r="G86" s="215"/>
      <c r="H86" s="215"/>
      <c r="I86" s="216"/>
    </row>
    <row r="87" spans="2:9" x14ac:dyDescent="0.2">
      <c r="B87" s="322" t="s">
        <v>178</v>
      </c>
      <c r="C87" s="322"/>
      <c r="D87" s="322"/>
      <c r="E87" s="322"/>
      <c r="F87" s="322"/>
      <c r="G87" s="322"/>
      <c r="H87" s="322"/>
      <c r="I87" s="322"/>
    </row>
    <row r="88" spans="2:9" x14ac:dyDescent="0.2">
      <c r="B88" s="322"/>
      <c r="C88" s="322"/>
      <c r="D88" s="322"/>
      <c r="E88" s="322"/>
      <c r="F88" s="322"/>
      <c r="G88" s="322"/>
      <c r="H88" s="322"/>
      <c r="I88" s="322"/>
    </row>
    <row r="89" spans="2:9" ht="22.5" customHeight="1" x14ac:dyDescent="0.2">
      <c r="B89" s="318" t="s">
        <v>22</v>
      </c>
      <c r="C89" s="326"/>
      <c r="D89" s="326"/>
      <c r="E89" s="326"/>
      <c r="F89" s="321" t="s">
        <v>25</v>
      </c>
      <c r="G89" s="327"/>
      <c r="H89" s="327"/>
      <c r="I89" s="327"/>
    </row>
    <row r="90" spans="2:9" s="50" customFormat="1" ht="22.5" customHeight="1" x14ac:dyDescent="0.2">
      <c r="B90" s="318" t="s">
        <v>23</v>
      </c>
      <c r="C90" s="328"/>
      <c r="D90" s="328"/>
      <c r="E90" s="328"/>
      <c r="F90" s="318" t="s">
        <v>8</v>
      </c>
      <c r="G90" s="329"/>
      <c r="H90" s="329"/>
      <c r="I90" s="329"/>
    </row>
    <row r="91" spans="2:9" s="50" customFormat="1" ht="22.5" customHeight="1" x14ac:dyDescent="0.2">
      <c r="B91" s="321" t="s">
        <v>24</v>
      </c>
      <c r="C91" s="329"/>
      <c r="D91" s="329"/>
      <c r="E91" s="329"/>
      <c r="F91" s="330"/>
      <c r="G91" s="323"/>
      <c r="H91" s="323"/>
      <c r="I91" s="323"/>
    </row>
    <row r="92" spans="2:9" x14ac:dyDescent="0.2">
      <c r="B92" s="73"/>
      <c r="C92" s="74"/>
      <c r="D92" s="74"/>
      <c r="E92" s="74"/>
      <c r="F92" s="74"/>
      <c r="G92" s="74"/>
      <c r="H92" s="74"/>
      <c r="I92" s="74"/>
    </row>
    <row r="93" spans="2:9" ht="18.75" customHeight="1" x14ac:dyDescent="0.2">
      <c r="B93" s="214" t="s">
        <v>179</v>
      </c>
      <c r="C93" s="215"/>
      <c r="D93" s="215"/>
      <c r="E93" s="215"/>
      <c r="F93" s="215"/>
      <c r="G93" s="215"/>
      <c r="H93" s="215"/>
      <c r="I93" s="216"/>
    </row>
    <row r="94" spans="2:9" s="50" customFormat="1" ht="22.5" customHeight="1" x14ac:dyDescent="0.2">
      <c r="B94" s="318" t="s">
        <v>6</v>
      </c>
      <c r="C94" s="320"/>
      <c r="D94" s="320"/>
      <c r="E94" s="320"/>
      <c r="F94" s="324" t="s">
        <v>26</v>
      </c>
      <c r="G94" s="320"/>
      <c r="H94" s="320"/>
      <c r="I94" s="320"/>
    </row>
    <row r="95" spans="2:9" s="50" customFormat="1" ht="22.5" customHeight="1" x14ac:dyDescent="0.2">
      <c r="B95" s="318" t="s">
        <v>7</v>
      </c>
      <c r="C95" s="320"/>
      <c r="D95" s="320"/>
      <c r="E95" s="320"/>
      <c r="F95" s="324" t="s">
        <v>8</v>
      </c>
      <c r="G95" s="320"/>
      <c r="H95" s="320"/>
      <c r="I95" s="320"/>
    </row>
    <row r="96" spans="2:9" s="50" customFormat="1" ht="22.5" customHeight="1" x14ac:dyDescent="0.2">
      <c r="B96" s="318" t="s">
        <v>104</v>
      </c>
      <c r="C96" s="320"/>
      <c r="D96" s="320"/>
      <c r="E96" s="320"/>
      <c r="F96" s="324"/>
      <c r="G96" s="325"/>
      <c r="H96" s="325"/>
      <c r="I96" s="325"/>
    </row>
    <row r="97" spans="2:9" ht="88.5" customHeight="1" x14ac:dyDescent="0.2">
      <c r="B97" s="331" t="s">
        <v>176</v>
      </c>
      <c r="C97" s="332"/>
      <c r="D97" s="332"/>
      <c r="E97" s="332"/>
      <c r="F97" s="332"/>
      <c r="G97" s="332"/>
      <c r="H97" s="332"/>
      <c r="I97" s="332"/>
    </row>
    <row r="98" spans="2:9" x14ac:dyDescent="0.2">
      <c r="B98" s="331"/>
      <c r="C98" s="332"/>
      <c r="D98" s="332"/>
      <c r="E98" s="332"/>
      <c r="F98" s="332"/>
      <c r="G98" s="332"/>
      <c r="H98" s="332"/>
      <c r="I98" s="332"/>
    </row>
    <row r="99" spans="2:9" hidden="1" x14ac:dyDescent="0.2"/>
    <row r="100" spans="2:9" hidden="1" x14ac:dyDescent="0.2"/>
    <row r="101" spans="2:9" hidden="1" x14ac:dyDescent="0.2"/>
    <row r="102" spans="2:9" hidden="1" x14ac:dyDescent="0.2"/>
    <row r="103" spans="2:9" hidden="1" x14ac:dyDescent="0.2"/>
    <row r="104" spans="2:9" hidden="1" x14ac:dyDescent="0.2"/>
    <row r="105" spans="2:9" hidden="1" x14ac:dyDescent="0.2"/>
    <row r="106" spans="2:9" hidden="1" x14ac:dyDescent="0.2"/>
    <row r="107" spans="2:9" hidden="1" x14ac:dyDescent="0.2"/>
    <row r="108" spans="2:9" hidden="1" x14ac:dyDescent="0.2"/>
    <row r="109" spans="2:9" hidden="1" x14ac:dyDescent="0.2"/>
    <row r="110" spans="2:9" hidden="1" x14ac:dyDescent="0.2"/>
    <row r="111" spans="2:9" hidden="1" x14ac:dyDescent="0.2"/>
    <row r="112" spans="2:9"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sheetData>
  <sheetProtection password="C45C" sheet="1" objects="1" scenarios="1"/>
  <protectedRanges>
    <protectedRange sqref="G81:I84 C94:E96 G94:I95 C81:E84" name="Signature"/>
    <protectedRange sqref="H96:I96" name="Signature_1"/>
  </protectedRanges>
  <mergeCells count="41">
    <mergeCell ref="H2:I2"/>
    <mergeCell ref="B12:I12"/>
    <mergeCell ref="B98:I98"/>
    <mergeCell ref="B97:I97"/>
    <mergeCell ref="C94:E94"/>
    <mergeCell ref="G94:I94"/>
    <mergeCell ref="C95:E95"/>
    <mergeCell ref="G95:I95"/>
    <mergeCell ref="C96:E96"/>
    <mergeCell ref="G96:I96"/>
    <mergeCell ref="B10:I10"/>
    <mergeCell ref="B11:I11"/>
    <mergeCell ref="B79:I79"/>
    <mergeCell ref="B86:I86"/>
    <mergeCell ref="B15:I15"/>
    <mergeCell ref="B13:I13"/>
    <mergeCell ref="B14:I14"/>
    <mergeCell ref="B16:I16"/>
    <mergeCell ref="B17:I17"/>
    <mergeCell ref="B93:I93"/>
    <mergeCell ref="B8:I9"/>
    <mergeCell ref="C81:E81"/>
    <mergeCell ref="C82:E82"/>
    <mergeCell ref="C83:E83"/>
    <mergeCell ref="G81:I81"/>
    <mergeCell ref="G82:I82"/>
    <mergeCell ref="G83:I83"/>
    <mergeCell ref="G84:I84"/>
    <mergeCell ref="B87:I88"/>
    <mergeCell ref="C84:E84"/>
    <mergeCell ref="G90:I90"/>
    <mergeCell ref="C90:E90"/>
    <mergeCell ref="C91:E91"/>
    <mergeCell ref="C89:E89"/>
    <mergeCell ref="G89:I89"/>
    <mergeCell ref="B57:I57"/>
    <mergeCell ref="H59:I59"/>
    <mergeCell ref="B61:I61"/>
    <mergeCell ref="H4:I4"/>
    <mergeCell ref="H6:I6"/>
    <mergeCell ref="B5:E6"/>
  </mergeCells>
  <pageMargins left="0.5" right="0.5" top="0.5" bottom="0.5" header="0" footer="0"/>
  <pageSetup fitToHeight="2" orientation="portrait" r:id="rId1"/>
  <rowBreaks count="1" manualBreakCount="1">
    <brk id="57" min="1" max="8" man="1"/>
  </rowBreaks>
  <ignoredErrors>
    <ignoredError sqref="C82:E84 G81:I8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pageSetUpPr autoPageBreaks="0"/>
  </sheetPr>
  <dimension ref="A1:M503"/>
  <sheetViews>
    <sheetView showGridLines="0" showRowColHeaders="0" zoomScaleNormal="100" zoomScaleSheetLayoutView="70" zoomScalePageLayoutView="50" workbookViewId="0">
      <selection activeCell="B7" sqref="B7:K7"/>
    </sheetView>
  </sheetViews>
  <sheetFormatPr defaultColWidth="0" defaultRowHeight="12.75" zeroHeight="1" x14ac:dyDescent="0.2"/>
  <cols>
    <col min="1" max="1" width="6" style="52" customWidth="1"/>
    <col min="2" max="2" width="3.625" style="3" customWidth="1"/>
    <col min="3" max="3" width="12.125" style="3" customWidth="1"/>
    <col min="4" max="5" width="10.5" style="3" customWidth="1"/>
    <col min="6" max="6" width="9.5" style="53" customWidth="1"/>
    <col min="7" max="7" width="10" style="54" customWidth="1"/>
    <col min="8" max="8" width="9.25" style="54" customWidth="1"/>
    <col min="9" max="9" width="7.25" style="3" customWidth="1"/>
    <col min="10" max="10" width="9.875" style="3" customWidth="1"/>
    <col min="11" max="11" width="8.625" style="3" customWidth="1"/>
    <col min="12" max="12" width="6" style="52" customWidth="1"/>
    <col min="13" max="16384" width="9" style="52" hidden="1"/>
  </cols>
  <sheetData>
    <row r="1" spans="2:13" ht="23.25" customHeight="1" x14ac:dyDescent="0.2">
      <c r="E1" s="122"/>
      <c r="F1" s="122"/>
      <c r="G1" s="122"/>
      <c r="H1" s="122"/>
      <c r="I1" s="122"/>
      <c r="J1" s="122"/>
      <c r="K1" s="51"/>
    </row>
    <row r="2" spans="2:13" ht="21" customHeight="1" x14ac:dyDescent="0.2">
      <c r="E2" s="123"/>
      <c r="F2" s="123"/>
      <c r="G2" s="123"/>
      <c r="H2" s="123"/>
      <c r="I2" s="93" t="s">
        <v>20</v>
      </c>
      <c r="J2" s="255" t="str">
        <f>IF(ApprovalCode="","",ApprovalCode)</f>
        <v/>
      </c>
      <c r="K2" s="256"/>
      <c r="L2" s="3"/>
      <c r="M2" s="3"/>
    </row>
    <row r="3" spans="2:13" ht="21" customHeight="1" x14ac:dyDescent="0.2">
      <c r="E3" s="63"/>
      <c r="I3" s="64"/>
      <c r="J3" s="51"/>
      <c r="K3" s="51"/>
    </row>
    <row r="4" spans="2:13" ht="18" x14ac:dyDescent="0.2">
      <c r="B4" s="40" t="s">
        <v>30</v>
      </c>
      <c r="E4" s="63"/>
      <c r="I4" s="64"/>
      <c r="J4" s="51"/>
      <c r="K4" s="51"/>
    </row>
    <row r="5" spans="2:13" ht="15.75" x14ac:dyDescent="0.2">
      <c r="B5" s="41" t="s">
        <v>116</v>
      </c>
      <c r="E5" s="63"/>
      <c r="I5" s="64"/>
      <c r="J5" s="51"/>
      <c r="K5" s="51"/>
    </row>
    <row r="6" spans="2:13" s="1" customFormat="1" x14ac:dyDescent="0.2">
      <c r="B6" s="65"/>
      <c r="C6" s="66"/>
      <c r="D6" s="67"/>
      <c r="E6" s="67"/>
      <c r="F6" s="67"/>
      <c r="G6" s="68"/>
      <c r="H6" s="68"/>
      <c r="I6" s="69"/>
      <c r="J6" s="69"/>
      <c r="K6" s="69"/>
    </row>
    <row r="7" spans="2:13" s="6" customFormat="1" x14ac:dyDescent="0.2">
      <c r="B7" s="297" t="s">
        <v>55</v>
      </c>
      <c r="C7" s="297"/>
      <c r="D7" s="297"/>
      <c r="E7" s="297"/>
      <c r="F7" s="297"/>
      <c r="G7" s="297"/>
      <c r="H7" s="297"/>
      <c r="I7" s="297"/>
      <c r="J7" s="297"/>
      <c r="K7" s="297"/>
    </row>
    <row r="8" spans="2:13" s="6" customFormat="1" ht="12.75" customHeight="1" x14ac:dyDescent="0.2">
      <c r="B8" s="295" t="s">
        <v>111</v>
      </c>
      <c r="C8" s="295"/>
      <c r="D8" s="295"/>
      <c r="E8" s="295"/>
      <c r="F8" s="295"/>
      <c r="G8" s="295"/>
      <c r="H8" s="295"/>
      <c r="I8" s="295"/>
      <c r="J8" s="295"/>
      <c r="K8" s="295"/>
    </row>
    <row r="9" spans="2:13" s="6" customFormat="1" ht="12.75" customHeight="1" x14ac:dyDescent="0.2">
      <c r="B9" s="295"/>
      <c r="C9" s="295"/>
      <c r="D9" s="295"/>
      <c r="E9" s="295"/>
      <c r="F9" s="295"/>
      <c r="G9" s="295"/>
      <c r="H9" s="295"/>
      <c r="I9" s="295"/>
      <c r="J9" s="295"/>
      <c r="K9" s="295"/>
    </row>
    <row r="10" spans="2:13" s="6" customFormat="1" x14ac:dyDescent="0.2">
      <c r="B10" s="295"/>
      <c r="C10" s="295"/>
      <c r="D10" s="295"/>
      <c r="E10" s="295"/>
      <c r="F10" s="295"/>
      <c r="G10" s="295"/>
      <c r="H10" s="295"/>
      <c r="I10" s="295"/>
      <c r="J10" s="295"/>
      <c r="K10" s="295"/>
    </row>
    <row r="11" spans="2:13" s="6" customFormat="1" x14ac:dyDescent="0.2">
      <c r="B11" s="297" t="s">
        <v>117</v>
      </c>
      <c r="C11" s="297"/>
      <c r="D11" s="297"/>
      <c r="E11" s="297"/>
      <c r="F11" s="297"/>
      <c r="G11" s="297"/>
      <c r="H11" s="297"/>
      <c r="I11" s="297"/>
      <c r="J11" s="297"/>
      <c r="K11" s="297"/>
    </row>
    <row r="12" spans="2:13" s="6" customFormat="1" x14ac:dyDescent="0.2">
      <c r="B12" s="155"/>
      <c r="C12" s="155"/>
      <c r="D12" s="155"/>
      <c r="E12" s="155"/>
      <c r="F12" s="155"/>
      <c r="G12" s="155"/>
      <c r="H12" s="155"/>
      <c r="I12" s="155"/>
      <c r="J12" s="155"/>
      <c r="K12" s="155"/>
    </row>
    <row r="13" spans="2:13" s="156" customFormat="1" ht="38.25" customHeight="1" x14ac:dyDescent="0.2">
      <c r="B13" s="298" t="s">
        <v>122</v>
      </c>
      <c r="C13" s="299"/>
      <c r="D13" s="300"/>
      <c r="E13" s="158" t="s">
        <v>124</v>
      </c>
      <c r="F13" s="159" t="s">
        <v>27</v>
      </c>
      <c r="G13" s="159" t="s">
        <v>125</v>
      </c>
      <c r="H13" s="159" t="s">
        <v>126</v>
      </c>
      <c r="I13" s="166" t="s">
        <v>168</v>
      </c>
      <c r="J13" s="298" t="s">
        <v>169</v>
      </c>
      <c r="K13" s="300"/>
      <c r="L13" s="157"/>
    </row>
    <row r="14" spans="2:13" s="6" customFormat="1" ht="19.5" customHeight="1" x14ac:dyDescent="0.2">
      <c r="B14" s="278" t="s">
        <v>119</v>
      </c>
      <c r="C14" s="279"/>
      <c r="D14" s="280"/>
      <c r="E14" s="160"/>
      <c r="F14" s="161"/>
      <c r="G14" s="161"/>
      <c r="H14" s="161"/>
      <c r="I14" s="167">
        <v>0.15</v>
      </c>
      <c r="J14" s="272" t="e">
        <f>IF(StudyCost="","",StudyCost*I14)</f>
        <v>#REF!</v>
      </c>
      <c r="K14" s="273"/>
      <c r="L14" s="155"/>
    </row>
    <row r="15" spans="2:13" s="6" customFormat="1" ht="19.5" customHeight="1" x14ac:dyDescent="0.2">
      <c r="B15" s="281" t="s">
        <v>120</v>
      </c>
      <c r="C15" s="282"/>
      <c r="D15" s="283"/>
      <c r="E15" s="162"/>
      <c r="F15" s="163"/>
      <c r="G15" s="163"/>
      <c r="H15" s="163"/>
      <c r="I15" s="168">
        <v>0.7</v>
      </c>
      <c r="J15" s="274" t="e">
        <f>IF(StudyCost="","",StudyCost*I15)</f>
        <v>#REF!</v>
      </c>
      <c r="K15" s="275"/>
      <c r="L15" s="155"/>
    </row>
    <row r="16" spans="2:13" s="6" customFormat="1" ht="19.5" customHeight="1" x14ac:dyDescent="0.2">
      <c r="B16" s="284" t="s">
        <v>121</v>
      </c>
      <c r="C16" s="285"/>
      <c r="D16" s="286"/>
      <c r="E16" s="164"/>
      <c r="F16" s="165"/>
      <c r="G16" s="165"/>
      <c r="H16" s="165"/>
      <c r="I16" s="169">
        <v>0.15</v>
      </c>
      <c r="J16" s="276" t="e">
        <f>IF(StudyCost="","",StudyCost*I16)</f>
        <v>#REF!</v>
      </c>
      <c r="K16" s="277"/>
      <c r="L16" s="155"/>
    </row>
    <row r="17" spans="2:11" s="6" customFormat="1" x14ac:dyDescent="0.2">
      <c r="B17" s="155"/>
      <c r="C17" s="155"/>
      <c r="D17" s="155"/>
      <c r="E17" s="155"/>
      <c r="F17" s="155"/>
      <c r="G17" s="155"/>
      <c r="H17" s="155"/>
      <c r="I17" s="155"/>
      <c r="J17" s="155"/>
      <c r="K17" s="155"/>
    </row>
    <row r="18" spans="2:11" s="6" customFormat="1" x14ac:dyDescent="0.2">
      <c r="B18" s="297" t="s">
        <v>118</v>
      </c>
      <c r="C18" s="297"/>
      <c r="D18" s="297"/>
      <c r="E18" s="297"/>
      <c r="F18" s="297"/>
      <c r="G18" s="297"/>
      <c r="H18" s="297"/>
      <c r="I18" s="297"/>
      <c r="J18" s="297"/>
      <c r="K18" s="297"/>
    </row>
    <row r="19" spans="2:11" s="6" customFormat="1" ht="13.5" thickBot="1" x14ac:dyDescent="0.25">
      <c r="B19" s="155"/>
      <c r="C19" s="155"/>
      <c r="D19" s="155"/>
      <c r="E19" s="155"/>
      <c r="F19" s="155"/>
      <c r="G19" s="155"/>
      <c r="H19" s="155"/>
      <c r="I19" s="155"/>
      <c r="J19" s="155"/>
      <c r="K19" s="155"/>
    </row>
    <row r="20" spans="2:11" ht="41.25" customHeight="1" x14ac:dyDescent="0.2">
      <c r="B20" s="140" t="s">
        <v>109</v>
      </c>
      <c r="C20" s="291" t="s">
        <v>112</v>
      </c>
      <c r="D20" s="292"/>
      <c r="E20" s="293"/>
      <c r="F20" s="141" t="s">
        <v>113</v>
      </c>
      <c r="G20" s="170" t="s">
        <v>114</v>
      </c>
      <c r="H20" s="171" t="s">
        <v>123</v>
      </c>
      <c r="I20" s="171" t="s">
        <v>115</v>
      </c>
      <c r="J20" s="171" t="s">
        <v>107</v>
      </c>
      <c r="K20" s="79" t="s">
        <v>108</v>
      </c>
    </row>
    <row r="21" spans="2:11" s="59" customFormat="1" ht="12" x14ac:dyDescent="0.2">
      <c r="B21" s="136">
        <v>1</v>
      </c>
      <c r="C21" s="303"/>
      <c r="D21" s="303"/>
      <c r="E21" s="304"/>
      <c r="F21" s="124"/>
      <c r="G21" s="129"/>
      <c r="H21" s="129"/>
      <c r="I21" s="126"/>
      <c r="J21" s="126"/>
      <c r="K21" s="142" t="str">
        <f>IFERROR(J21/I21,"")</f>
        <v/>
      </c>
    </row>
    <row r="22" spans="2:11" s="59" customFormat="1" ht="12" x14ac:dyDescent="0.2">
      <c r="B22" s="137">
        <v>2</v>
      </c>
      <c r="C22" s="301"/>
      <c r="D22" s="301"/>
      <c r="E22" s="302"/>
      <c r="F22" s="125"/>
      <c r="G22" s="130"/>
      <c r="H22" s="130"/>
      <c r="I22" s="127"/>
      <c r="J22" s="127"/>
      <c r="K22" s="143" t="str">
        <f t="shared" ref="K22:K35" si="0">IFERROR(J22/I22,"")</f>
        <v/>
      </c>
    </row>
    <row r="23" spans="2:11" s="59" customFormat="1" ht="12" x14ac:dyDescent="0.2">
      <c r="B23" s="137">
        <v>3</v>
      </c>
      <c r="C23" s="301"/>
      <c r="D23" s="301"/>
      <c r="E23" s="302"/>
      <c r="F23" s="125"/>
      <c r="G23" s="130"/>
      <c r="H23" s="130"/>
      <c r="I23" s="127"/>
      <c r="J23" s="127"/>
      <c r="K23" s="143" t="str">
        <f t="shared" si="0"/>
        <v/>
      </c>
    </row>
    <row r="24" spans="2:11" s="59" customFormat="1" ht="12" x14ac:dyDescent="0.2">
      <c r="B24" s="137">
        <v>4</v>
      </c>
      <c r="C24" s="301"/>
      <c r="D24" s="301"/>
      <c r="E24" s="302"/>
      <c r="F24" s="125"/>
      <c r="G24" s="130"/>
      <c r="H24" s="130"/>
      <c r="I24" s="127"/>
      <c r="J24" s="127"/>
      <c r="K24" s="143" t="str">
        <f t="shared" si="0"/>
        <v/>
      </c>
    </row>
    <row r="25" spans="2:11" s="59" customFormat="1" ht="12" x14ac:dyDescent="0.2">
      <c r="B25" s="137">
        <v>5</v>
      </c>
      <c r="C25" s="301"/>
      <c r="D25" s="301"/>
      <c r="E25" s="302"/>
      <c r="F25" s="125"/>
      <c r="G25" s="130"/>
      <c r="H25" s="130"/>
      <c r="I25" s="127"/>
      <c r="J25" s="127"/>
      <c r="K25" s="143" t="str">
        <f t="shared" si="0"/>
        <v/>
      </c>
    </row>
    <row r="26" spans="2:11" s="59" customFormat="1" ht="12" x14ac:dyDescent="0.2">
      <c r="B26" s="137">
        <v>6</v>
      </c>
      <c r="C26" s="301"/>
      <c r="D26" s="301"/>
      <c r="E26" s="302"/>
      <c r="F26" s="125"/>
      <c r="G26" s="130"/>
      <c r="H26" s="130"/>
      <c r="I26" s="127"/>
      <c r="J26" s="127"/>
      <c r="K26" s="143" t="str">
        <f t="shared" si="0"/>
        <v/>
      </c>
    </row>
    <row r="27" spans="2:11" s="59" customFormat="1" ht="12" x14ac:dyDescent="0.2">
      <c r="B27" s="137">
        <v>7</v>
      </c>
      <c r="C27" s="301"/>
      <c r="D27" s="301"/>
      <c r="E27" s="302"/>
      <c r="F27" s="125"/>
      <c r="G27" s="130"/>
      <c r="H27" s="130"/>
      <c r="I27" s="127"/>
      <c r="J27" s="127"/>
      <c r="K27" s="143" t="str">
        <f t="shared" si="0"/>
        <v/>
      </c>
    </row>
    <row r="28" spans="2:11" s="59" customFormat="1" ht="12" x14ac:dyDescent="0.2">
      <c r="B28" s="137">
        <v>8</v>
      </c>
      <c r="C28" s="301"/>
      <c r="D28" s="301"/>
      <c r="E28" s="302"/>
      <c r="F28" s="125"/>
      <c r="G28" s="130"/>
      <c r="H28" s="130"/>
      <c r="I28" s="127"/>
      <c r="J28" s="127"/>
      <c r="K28" s="143" t="str">
        <f t="shared" si="0"/>
        <v/>
      </c>
    </row>
    <row r="29" spans="2:11" s="59" customFormat="1" ht="12" x14ac:dyDescent="0.2">
      <c r="B29" s="137">
        <v>9</v>
      </c>
      <c r="C29" s="301"/>
      <c r="D29" s="301"/>
      <c r="E29" s="302"/>
      <c r="F29" s="125"/>
      <c r="G29" s="130"/>
      <c r="H29" s="130"/>
      <c r="I29" s="127"/>
      <c r="J29" s="127"/>
      <c r="K29" s="143" t="str">
        <f t="shared" si="0"/>
        <v/>
      </c>
    </row>
    <row r="30" spans="2:11" s="59" customFormat="1" ht="12" x14ac:dyDescent="0.2">
      <c r="B30" s="137">
        <v>10</v>
      </c>
      <c r="C30" s="301"/>
      <c r="D30" s="301"/>
      <c r="E30" s="302"/>
      <c r="F30" s="125"/>
      <c r="G30" s="130"/>
      <c r="H30" s="130"/>
      <c r="I30" s="127"/>
      <c r="J30" s="127"/>
      <c r="K30" s="143" t="str">
        <f t="shared" si="0"/>
        <v/>
      </c>
    </row>
    <row r="31" spans="2:11" s="59" customFormat="1" ht="12" x14ac:dyDescent="0.2">
      <c r="B31" s="137">
        <v>11</v>
      </c>
      <c r="C31" s="301"/>
      <c r="D31" s="301"/>
      <c r="E31" s="302"/>
      <c r="F31" s="125"/>
      <c r="G31" s="130"/>
      <c r="H31" s="130"/>
      <c r="I31" s="127"/>
      <c r="J31" s="127"/>
      <c r="K31" s="143" t="str">
        <f t="shared" si="0"/>
        <v/>
      </c>
    </row>
    <row r="32" spans="2:11" s="59" customFormat="1" ht="12" x14ac:dyDescent="0.2">
      <c r="B32" s="137">
        <v>12</v>
      </c>
      <c r="C32" s="301"/>
      <c r="D32" s="301"/>
      <c r="E32" s="302"/>
      <c r="F32" s="125"/>
      <c r="G32" s="130"/>
      <c r="H32" s="130"/>
      <c r="I32" s="127"/>
      <c r="J32" s="127"/>
      <c r="K32" s="143" t="str">
        <f t="shared" si="0"/>
        <v/>
      </c>
    </row>
    <row r="33" spans="2:12" s="59" customFormat="1" ht="12" x14ac:dyDescent="0.2">
      <c r="B33" s="137">
        <v>13</v>
      </c>
      <c r="C33" s="301"/>
      <c r="D33" s="301"/>
      <c r="E33" s="302"/>
      <c r="F33" s="125"/>
      <c r="G33" s="130"/>
      <c r="H33" s="130"/>
      <c r="I33" s="127"/>
      <c r="J33" s="127"/>
      <c r="K33" s="143" t="str">
        <f t="shared" si="0"/>
        <v/>
      </c>
    </row>
    <row r="34" spans="2:12" s="59" customFormat="1" ht="12" x14ac:dyDescent="0.2">
      <c r="B34" s="137">
        <v>14</v>
      </c>
      <c r="C34" s="301"/>
      <c r="D34" s="301"/>
      <c r="E34" s="302"/>
      <c r="F34" s="125"/>
      <c r="G34" s="130"/>
      <c r="H34" s="130"/>
      <c r="I34" s="127"/>
      <c r="J34" s="127"/>
      <c r="K34" s="144" t="str">
        <f t="shared" si="0"/>
        <v/>
      </c>
    </row>
    <row r="35" spans="2:12" s="59" customFormat="1" thickBot="1" x14ac:dyDescent="0.25">
      <c r="B35" s="145">
        <v>15</v>
      </c>
      <c r="C35" s="305"/>
      <c r="D35" s="305"/>
      <c r="E35" s="306"/>
      <c r="F35" s="146"/>
      <c r="G35" s="131"/>
      <c r="H35" s="131"/>
      <c r="I35" s="128"/>
      <c r="J35" s="128"/>
      <c r="K35" s="147" t="str">
        <f t="shared" si="0"/>
        <v/>
      </c>
    </row>
    <row r="36" spans="2:12" s="70" customFormat="1" ht="24.75" customHeight="1" thickBot="1" x14ac:dyDescent="0.25">
      <c r="B36" s="294" t="s">
        <v>110</v>
      </c>
      <c r="C36" s="294"/>
      <c r="D36" s="294"/>
      <c r="E36" s="294"/>
      <c r="F36" s="294"/>
      <c r="G36" s="148">
        <f>SUMIF($F$21:$F$35,"=Yes",G21:G35)</f>
        <v>0</v>
      </c>
      <c r="H36" s="149">
        <f>SUMIF($F$21:$F$35,"=Yes",H21:H35)</f>
        <v>0</v>
      </c>
      <c r="I36" s="150">
        <f>SUMIF($F$21:$F$35,"=Yes",I21:I35)</f>
        <v>0</v>
      </c>
      <c r="J36" s="150">
        <f>SUMIF($F$21:$F$35,"=Yes",J21:J35)</f>
        <v>0</v>
      </c>
      <c r="K36" s="151" t="str">
        <f>IFERROR(J36/I36,"")</f>
        <v/>
      </c>
      <c r="L36" s="111"/>
    </row>
    <row r="37" spans="2:12" s="1" customFormat="1" x14ac:dyDescent="0.2">
      <c r="B37" s="138"/>
      <c r="C37" s="71"/>
      <c r="D37" s="69"/>
      <c r="E37" s="56"/>
      <c r="F37" s="57"/>
      <c r="G37" s="55"/>
      <c r="H37" s="55"/>
      <c r="I37" s="55"/>
      <c r="J37" s="55"/>
      <c r="K37" s="55"/>
    </row>
    <row r="38" spans="2:12" s="1" customFormat="1" x14ac:dyDescent="0.2">
      <c r="B38" s="296" t="s">
        <v>29</v>
      </c>
      <c r="C38" s="296"/>
      <c r="D38" s="296"/>
      <c r="E38" s="296"/>
      <c r="F38" s="296"/>
      <c r="G38" s="296"/>
      <c r="H38" s="296"/>
      <c r="I38" s="296"/>
      <c r="J38" s="296"/>
      <c r="K38" s="296"/>
    </row>
    <row r="39" spans="2:12" s="1" customFormat="1" x14ac:dyDescent="0.2">
      <c r="B39" s="296"/>
      <c r="C39" s="296"/>
      <c r="D39" s="296"/>
      <c r="E39" s="296"/>
      <c r="F39" s="296"/>
      <c r="G39" s="296"/>
      <c r="H39" s="296"/>
      <c r="I39" s="296"/>
      <c r="J39" s="296"/>
      <c r="K39" s="296"/>
    </row>
    <row r="40" spans="2:12" s="61" customFormat="1" ht="12" x14ac:dyDescent="0.2">
      <c r="B40" s="307"/>
      <c r="C40" s="307"/>
      <c r="D40" s="307"/>
      <c r="E40" s="307"/>
      <c r="F40" s="307"/>
      <c r="G40" s="307"/>
      <c r="H40" s="307"/>
      <c r="I40" s="307"/>
      <c r="J40" s="307"/>
      <c r="K40" s="307"/>
    </row>
    <row r="41" spans="2:12" s="62" customFormat="1" ht="12" x14ac:dyDescent="0.2">
      <c r="B41" s="307"/>
      <c r="C41" s="307"/>
      <c r="D41" s="307"/>
      <c r="E41" s="307"/>
      <c r="F41" s="307"/>
      <c r="G41" s="307"/>
      <c r="H41" s="307"/>
      <c r="I41" s="307"/>
      <c r="J41" s="307"/>
      <c r="K41" s="307"/>
    </row>
    <row r="42" spans="2:12" s="62" customFormat="1" ht="12" x14ac:dyDescent="0.2">
      <c r="B42" s="60"/>
      <c r="C42" s="60"/>
      <c r="D42" s="60"/>
      <c r="E42" s="60"/>
      <c r="F42" s="60"/>
      <c r="G42" s="60"/>
      <c r="H42" s="60"/>
      <c r="I42" s="60"/>
      <c r="J42" s="60"/>
      <c r="K42" s="60"/>
    </row>
    <row r="43" spans="2:12" s="62" customFormat="1" ht="12" x14ac:dyDescent="0.2">
      <c r="B43" s="60"/>
      <c r="C43" s="60"/>
      <c r="D43" s="60"/>
      <c r="E43" s="60"/>
      <c r="F43" s="60"/>
      <c r="G43" s="60"/>
      <c r="H43" s="60"/>
      <c r="I43" s="60"/>
      <c r="J43" s="60"/>
      <c r="K43" s="60"/>
    </row>
    <row r="44" spans="2:12" s="62" customFormat="1" ht="12" x14ac:dyDescent="0.2">
      <c r="B44" s="60"/>
      <c r="C44" s="60"/>
      <c r="D44" s="60"/>
      <c r="E44" s="60"/>
      <c r="F44" s="60"/>
      <c r="G44" s="60"/>
      <c r="H44" s="60"/>
      <c r="I44" s="60"/>
      <c r="J44" s="60"/>
      <c r="K44" s="60"/>
    </row>
    <row r="45" spans="2:12" s="62" customFormat="1" ht="12" x14ac:dyDescent="0.2">
      <c r="B45" s="60"/>
      <c r="C45" s="60"/>
      <c r="D45" s="60"/>
      <c r="E45" s="60"/>
      <c r="F45" s="60"/>
      <c r="G45" s="60"/>
      <c r="H45" s="60"/>
      <c r="I45" s="60"/>
      <c r="J45" s="60"/>
      <c r="K45" s="60"/>
    </row>
    <row r="46" spans="2:12" s="62" customFormat="1" ht="12" x14ac:dyDescent="0.2">
      <c r="B46" s="60"/>
      <c r="C46" s="60"/>
      <c r="D46" s="60"/>
      <c r="E46" s="60"/>
      <c r="F46" s="60"/>
      <c r="G46" s="60"/>
      <c r="H46" s="60"/>
      <c r="I46" s="60"/>
      <c r="J46" s="60"/>
      <c r="K46" s="60"/>
    </row>
    <row r="47" spans="2:12" s="62" customFormat="1" ht="12" x14ac:dyDescent="0.2">
      <c r="B47" s="60"/>
      <c r="C47" s="60"/>
      <c r="D47" s="60"/>
      <c r="E47" s="60"/>
      <c r="F47" s="60"/>
      <c r="G47" s="60"/>
      <c r="H47" s="60"/>
      <c r="I47" s="60"/>
      <c r="J47" s="60"/>
      <c r="K47" s="60"/>
    </row>
    <row r="48" spans="2:12" s="62" customFormat="1" ht="12" x14ac:dyDescent="0.2">
      <c r="B48" s="60"/>
      <c r="C48" s="60"/>
      <c r="D48" s="60"/>
      <c r="E48" s="60"/>
      <c r="F48" s="60"/>
      <c r="G48" s="60"/>
      <c r="H48" s="60"/>
      <c r="I48" s="60"/>
      <c r="J48" s="60"/>
      <c r="K48" s="60"/>
    </row>
    <row r="49" spans="2:13" s="62" customFormat="1" ht="12" x14ac:dyDescent="0.2">
      <c r="B49" s="60"/>
      <c r="C49" s="60"/>
      <c r="D49" s="60"/>
      <c r="E49" s="60"/>
      <c r="F49" s="60"/>
      <c r="G49" s="60"/>
      <c r="H49" s="60"/>
      <c r="I49" s="60"/>
      <c r="J49" s="60"/>
      <c r="K49" s="60"/>
    </row>
    <row r="50" spans="2:13" s="62" customFormat="1" ht="12" x14ac:dyDescent="0.2">
      <c r="B50" s="60"/>
      <c r="C50" s="60"/>
      <c r="D50" s="60"/>
      <c r="E50" s="60"/>
      <c r="F50" s="60"/>
      <c r="G50" s="60"/>
      <c r="H50" s="60"/>
      <c r="I50" s="60"/>
      <c r="J50" s="60"/>
      <c r="K50" s="60"/>
    </row>
    <row r="51" spans="2:13" s="62" customFormat="1" ht="12" x14ac:dyDescent="0.2">
      <c r="B51" s="60"/>
      <c r="C51" s="60"/>
      <c r="D51" s="60"/>
      <c r="E51" s="60"/>
      <c r="F51" s="60"/>
      <c r="G51" s="60"/>
      <c r="H51" s="60"/>
      <c r="I51" s="60"/>
      <c r="J51" s="60"/>
      <c r="K51" s="60"/>
    </row>
    <row r="52" spans="2:13" s="62" customFormat="1" ht="18" customHeight="1" x14ac:dyDescent="0.2">
      <c r="B52" s="262" t="s">
        <v>94</v>
      </c>
      <c r="C52" s="263"/>
      <c r="D52" s="263"/>
      <c r="E52" s="263"/>
      <c r="F52" s="264"/>
      <c r="G52" s="262" t="s">
        <v>96</v>
      </c>
      <c r="H52" s="263"/>
      <c r="I52" s="263"/>
      <c r="J52" s="263"/>
      <c r="K52" s="264"/>
      <c r="L52" s="60"/>
    </row>
    <row r="53" spans="2:13" s="6" customFormat="1" x14ac:dyDescent="0.2">
      <c r="B53" s="77"/>
      <c r="C53" s="80"/>
      <c r="D53" s="80"/>
      <c r="E53" s="80"/>
      <c r="F53" s="80"/>
      <c r="G53" s="80"/>
      <c r="H53" s="80"/>
      <c r="I53" s="80"/>
      <c r="J53" s="10"/>
      <c r="K53" s="58"/>
    </row>
    <row r="54" spans="2:13" s="135" customFormat="1" ht="30" customHeight="1" x14ac:dyDescent="0.2">
      <c r="C54" s="75" t="s">
        <v>22</v>
      </c>
      <c r="D54" s="308"/>
      <c r="E54" s="308"/>
      <c r="F54" s="308"/>
      <c r="G54" s="85"/>
      <c r="H54" s="132" t="s">
        <v>22</v>
      </c>
      <c r="I54" s="308"/>
      <c r="J54" s="308"/>
      <c r="K54" s="308"/>
      <c r="L54" s="133"/>
      <c r="M54" s="134"/>
    </row>
    <row r="55" spans="2:13" s="50" customFormat="1" ht="22.5" customHeight="1" x14ac:dyDescent="0.2">
      <c r="C55" s="75" t="s">
        <v>23</v>
      </c>
      <c r="D55" s="265" t="str">
        <f>IF(ContactName_Participant="","",ContactName_Participant)</f>
        <v/>
      </c>
      <c r="E55" s="265"/>
      <c r="F55" s="265"/>
      <c r="G55" s="85"/>
      <c r="H55" s="132" t="s">
        <v>23</v>
      </c>
      <c r="I55" s="265" t="e">
        <f>IF(ContactName_Owner="","",ContactName_Owner)</f>
        <v>#REF!</v>
      </c>
      <c r="J55" s="265"/>
      <c r="K55" s="265"/>
      <c r="L55" s="78"/>
      <c r="M55" s="78"/>
    </row>
    <row r="56" spans="2:13" s="50" customFormat="1" ht="22.5" customHeight="1" x14ac:dyDescent="0.2">
      <c r="C56" s="83" t="s">
        <v>24</v>
      </c>
      <c r="D56" s="265"/>
      <c r="E56" s="265"/>
      <c r="F56" s="265"/>
      <c r="G56" s="85"/>
      <c r="H56" s="132" t="s">
        <v>24</v>
      </c>
      <c r="I56" s="265"/>
      <c r="J56" s="265"/>
      <c r="K56" s="265"/>
      <c r="L56" s="78"/>
      <c r="M56" s="78"/>
    </row>
    <row r="57" spans="2:13" s="50" customFormat="1" ht="22.5" customHeight="1" x14ac:dyDescent="0.2">
      <c r="C57" s="83" t="s">
        <v>6</v>
      </c>
      <c r="D57" s="265" t="str">
        <f>IF(CompanyName_Participant="","",CompanyName_Participant)</f>
        <v/>
      </c>
      <c r="E57" s="265"/>
      <c r="F57" s="265"/>
      <c r="G57" s="85"/>
      <c r="H57" s="132" t="s">
        <v>6</v>
      </c>
      <c r="I57" s="265" t="e">
        <f>IF(CompanyName_Owner="","",CompanyName_Owner)</f>
        <v>#REF!</v>
      </c>
      <c r="J57" s="265"/>
      <c r="K57" s="265"/>
      <c r="L57" s="78"/>
      <c r="M57" s="78"/>
    </row>
    <row r="58" spans="2:13" s="50" customFormat="1" ht="22.5" customHeight="1" x14ac:dyDescent="0.2">
      <c r="C58" s="83" t="s">
        <v>7</v>
      </c>
      <c r="D58" s="265" t="str">
        <f>IF(MailingAddress_Participant="","",MailingAddress_Participant)</f>
        <v/>
      </c>
      <c r="E58" s="265"/>
      <c r="F58" s="265"/>
      <c r="G58" s="85"/>
      <c r="H58" s="132" t="s">
        <v>7</v>
      </c>
      <c r="I58" s="265" t="e">
        <f>IF(MailingAddress_Owner="","",MailingAddress_Owner)</f>
        <v>#REF!</v>
      </c>
      <c r="J58" s="265"/>
      <c r="K58" s="265"/>
      <c r="L58" s="78"/>
      <c r="M58" s="78"/>
    </row>
    <row r="59" spans="2:13" s="50" customFormat="1" ht="22.5" customHeight="1" x14ac:dyDescent="0.2">
      <c r="C59" s="83" t="s">
        <v>100</v>
      </c>
      <c r="D59" s="265" t="str">
        <f>IF(MailingCSZ_Participant="","",MailingCSZ_Participant)</f>
        <v/>
      </c>
      <c r="E59" s="265"/>
      <c r="F59" s="265"/>
      <c r="G59" s="85"/>
      <c r="H59" s="132" t="s">
        <v>100</v>
      </c>
      <c r="I59" s="265" t="e">
        <f>IF(MailingCSZ_Owner="","",MailingCSZ_Owner)</f>
        <v>#REF!</v>
      </c>
      <c r="J59" s="265"/>
      <c r="K59" s="265"/>
      <c r="L59" s="78"/>
      <c r="M59" s="78"/>
    </row>
    <row r="60" spans="2:13" s="50" customFormat="1" ht="22.5" customHeight="1" x14ac:dyDescent="0.2">
      <c r="C60" s="83" t="s">
        <v>25</v>
      </c>
      <c r="D60" s="265"/>
      <c r="E60" s="265"/>
      <c r="F60" s="265"/>
      <c r="G60" s="85"/>
      <c r="H60" s="132" t="s">
        <v>25</v>
      </c>
      <c r="I60" s="265"/>
      <c r="J60" s="265"/>
      <c r="K60" s="265"/>
      <c r="L60" s="78"/>
      <c r="M60" s="78"/>
    </row>
    <row r="61" spans="2:13" s="50" customFormat="1" ht="22.5" customHeight="1" x14ac:dyDescent="0.2">
      <c r="C61" s="75" t="s">
        <v>8</v>
      </c>
      <c r="D61" s="265" t="str">
        <f>IF(Phone_Participant="","",Phone_Participant)</f>
        <v/>
      </c>
      <c r="E61" s="265"/>
      <c r="F61" s="265"/>
      <c r="G61" s="85"/>
      <c r="H61" s="132" t="s">
        <v>8</v>
      </c>
      <c r="I61" s="265" t="e">
        <f>IF(Phone_Owner="","",Phone_Owner)</f>
        <v>#REF!</v>
      </c>
      <c r="J61" s="265"/>
      <c r="K61" s="265"/>
      <c r="L61" s="78"/>
      <c r="M61" s="78"/>
    </row>
    <row r="62" spans="2:13" s="6" customFormat="1" ht="24.75" customHeight="1" x14ac:dyDescent="0.2">
      <c r="B62" s="72"/>
      <c r="C62" s="139"/>
      <c r="D62" s="139"/>
      <c r="E62" s="139"/>
      <c r="F62" s="139"/>
      <c r="G62" s="139"/>
      <c r="H62" s="139"/>
      <c r="I62" s="139"/>
      <c r="J62" s="139"/>
      <c r="K62" s="5"/>
    </row>
    <row r="63" spans="2:13" s="6" customFormat="1" ht="24.75" customHeight="1" x14ac:dyDescent="0.2">
      <c r="B63" s="287" t="s">
        <v>127</v>
      </c>
      <c r="C63" s="288"/>
      <c r="D63" s="288"/>
      <c r="E63" s="288"/>
      <c r="F63" s="288"/>
      <c r="G63" s="288"/>
      <c r="H63" s="288"/>
      <c r="I63" s="288"/>
      <c r="J63" s="288"/>
      <c r="K63" s="289"/>
    </row>
    <row r="64" spans="2:13" s="6" customFormat="1" ht="12.75" customHeight="1" x14ac:dyDescent="0.2">
      <c r="B64" s="269" t="s">
        <v>103</v>
      </c>
      <c r="C64" s="269"/>
      <c r="D64" s="269"/>
      <c r="E64" s="269"/>
      <c r="F64" s="269"/>
      <c r="G64" s="269"/>
      <c r="H64" s="269"/>
      <c r="I64" s="269"/>
      <c r="J64" s="269"/>
      <c r="K64" s="269"/>
    </row>
    <row r="65" spans="2:13" s="6" customFormat="1" x14ac:dyDescent="0.2">
      <c r="B65" s="269"/>
      <c r="C65" s="269"/>
      <c r="D65" s="269"/>
      <c r="E65" s="269"/>
      <c r="F65" s="269"/>
      <c r="G65" s="269"/>
      <c r="H65" s="269"/>
      <c r="I65" s="269"/>
      <c r="J65" s="269"/>
      <c r="K65" s="269"/>
    </row>
    <row r="66" spans="2:13" s="6" customFormat="1" x14ac:dyDescent="0.2">
      <c r="B66" s="77"/>
      <c r="C66" s="77"/>
      <c r="D66" s="77"/>
      <c r="E66" s="77"/>
      <c r="F66" s="77"/>
      <c r="G66" s="77"/>
      <c r="H66" s="77"/>
      <c r="I66" s="77"/>
      <c r="J66" s="153"/>
      <c r="K66" s="153"/>
    </row>
    <row r="67" spans="2:13" s="6" customFormat="1" ht="22.5" customHeight="1" x14ac:dyDescent="0.2">
      <c r="C67" s="75" t="s">
        <v>6</v>
      </c>
      <c r="D67" s="265"/>
      <c r="E67" s="265"/>
      <c r="F67" s="265"/>
      <c r="G67" s="85"/>
      <c r="H67" s="89" t="s">
        <v>26</v>
      </c>
      <c r="I67" s="265"/>
      <c r="J67" s="265"/>
      <c r="K67" s="265"/>
      <c r="L67" s="78"/>
      <c r="M67" s="78"/>
    </row>
    <row r="68" spans="2:13" s="6" customFormat="1" ht="22.5" customHeight="1" x14ac:dyDescent="0.2">
      <c r="C68" s="75" t="s">
        <v>7</v>
      </c>
      <c r="D68" s="265"/>
      <c r="E68" s="265"/>
      <c r="F68" s="265"/>
      <c r="G68" s="85"/>
      <c r="H68" s="89" t="s">
        <v>8</v>
      </c>
      <c r="I68" s="265"/>
      <c r="J68" s="265"/>
      <c r="K68" s="265"/>
      <c r="L68" s="78"/>
      <c r="M68" s="78"/>
    </row>
    <row r="69" spans="2:13" s="6" customFormat="1" ht="22.5" customHeight="1" x14ac:dyDescent="0.2">
      <c r="C69" s="75" t="s">
        <v>104</v>
      </c>
      <c r="D69" s="265"/>
      <c r="E69" s="265"/>
      <c r="F69" s="265"/>
      <c r="G69" s="89"/>
      <c r="H69" s="290"/>
      <c r="I69" s="266"/>
      <c r="J69" s="266"/>
      <c r="K69" s="84"/>
      <c r="L69" s="84"/>
    </row>
    <row r="70" spans="2:13" s="6" customFormat="1" ht="14.25" x14ac:dyDescent="0.2">
      <c r="B70" s="7"/>
      <c r="C70" s="7"/>
      <c r="D70" s="7"/>
      <c r="E70" s="7"/>
      <c r="F70" s="7"/>
      <c r="G70" s="7"/>
      <c r="H70" s="7"/>
      <c r="I70" s="7"/>
      <c r="J70" s="139"/>
      <c r="K70" s="154"/>
    </row>
    <row r="71" spans="2:13" s="6" customFormat="1" ht="24.75" customHeight="1" x14ac:dyDescent="0.2">
      <c r="B71" s="76" t="s">
        <v>102</v>
      </c>
      <c r="C71" s="8"/>
      <c r="D71" s="8"/>
      <c r="E71" s="8"/>
      <c r="F71" s="8"/>
      <c r="G71" s="7"/>
      <c r="H71" s="7"/>
      <c r="I71" s="7"/>
      <c r="J71" s="139"/>
      <c r="K71" s="154"/>
    </row>
    <row r="72" spans="2:13" s="6" customFormat="1" x14ac:dyDescent="0.2">
      <c r="B72" s="76"/>
      <c r="C72" s="58"/>
      <c r="D72" s="58"/>
      <c r="E72" s="58"/>
      <c r="F72" s="58"/>
      <c r="G72" s="77"/>
      <c r="H72" s="77"/>
      <c r="I72" s="77"/>
      <c r="J72" s="139"/>
      <c r="K72" s="154"/>
    </row>
    <row r="73" spans="2:13" s="6" customFormat="1" ht="30" customHeight="1" x14ac:dyDescent="0.2">
      <c r="C73" s="75" t="s">
        <v>22</v>
      </c>
      <c r="D73" s="261"/>
      <c r="E73" s="261"/>
      <c r="F73" s="261"/>
      <c r="G73" s="2"/>
      <c r="H73" s="83" t="s">
        <v>25</v>
      </c>
      <c r="I73" s="267"/>
      <c r="J73" s="267"/>
      <c r="K73" s="267"/>
      <c r="L73" s="139"/>
      <c r="M73" s="154"/>
    </row>
    <row r="74" spans="2:13" s="6" customFormat="1" ht="22.5" customHeight="1" x14ac:dyDescent="0.2">
      <c r="C74" s="75" t="s">
        <v>23</v>
      </c>
      <c r="D74" s="260"/>
      <c r="E74" s="260"/>
      <c r="F74" s="260"/>
      <c r="G74" s="2"/>
      <c r="H74" s="75" t="s">
        <v>8</v>
      </c>
      <c r="I74" s="259"/>
      <c r="J74" s="259"/>
      <c r="K74" s="259"/>
      <c r="L74" s="139"/>
      <c r="M74" s="154"/>
    </row>
    <row r="75" spans="2:13" s="6" customFormat="1" ht="22.5" customHeight="1" x14ac:dyDescent="0.2">
      <c r="C75" s="83" t="s">
        <v>24</v>
      </c>
      <c r="D75" s="259"/>
      <c r="E75" s="259"/>
      <c r="F75" s="259"/>
      <c r="G75" s="108"/>
      <c r="H75" s="77"/>
      <c r="I75" s="77"/>
      <c r="J75" s="77"/>
      <c r="K75" s="139"/>
      <c r="L75" s="139"/>
    </row>
    <row r="76" spans="2:13" s="6" customFormat="1" ht="25.5" customHeight="1" x14ac:dyDescent="0.2">
      <c r="B76" s="95"/>
      <c r="C76" s="95"/>
      <c r="D76" s="95"/>
      <c r="E76" s="95"/>
      <c r="F76" s="95"/>
      <c r="G76" s="95"/>
      <c r="H76" s="95"/>
      <c r="I76" s="95"/>
      <c r="J76" s="152"/>
      <c r="K76" s="152"/>
    </row>
    <row r="77" spans="2:13" s="6" customFormat="1" ht="15" x14ac:dyDescent="0.2">
      <c r="B77" s="82" t="s">
        <v>53</v>
      </c>
      <c r="C77" s="82"/>
      <c r="D77" s="82"/>
      <c r="E77" s="82"/>
      <c r="F77" s="82"/>
      <c r="G77" s="82"/>
      <c r="H77" s="82"/>
      <c r="I77" s="82"/>
      <c r="J77" s="82"/>
      <c r="K77" s="82"/>
    </row>
    <row r="78" spans="2:13" s="6" customFormat="1" x14ac:dyDescent="0.2">
      <c r="B78" s="235" t="s">
        <v>74</v>
      </c>
      <c r="C78" s="235"/>
      <c r="D78" s="235"/>
      <c r="E78" s="235"/>
      <c r="F78" s="235"/>
      <c r="G78" s="235"/>
      <c r="H78" s="235"/>
      <c r="I78" s="235"/>
      <c r="J78" s="235"/>
      <c r="K78" s="235"/>
    </row>
    <row r="79" spans="2:13" ht="22.5" customHeight="1" x14ac:dyDescent="0.2"/>
    <row r="80" spans="2:13"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sheetData>
  <sheetProtection password="C45C" sheet="1" objects="1" scenarios="1"/>
  <protectedRanges>
    <protectedRange sqref="L67:M68 K69:L69" name="Signature_1"/>
    <protectedRange sqref="D54:K61" name="Signature_2"/>
    <protectedRange sqref="C77:D77" name="Customer Info_1_1"/>
    <protectedRange sqref="D67:F69 I67:K68 G67:G68" name="Signature_4"/>
    <protectedRange sqref="I69:J69" name="Signature_1_2"/>
  </protectedRanges>
  <mergeCells count="65">
    <mergeCell ref="C23:E23"/>
    <mergeCell ref="J13:K13"/>
    <mergeCell ref="D54:F54"/>
    <mergeCell ref="I54:K54"/>
    <mergeCell ref="D55:F55"/>
    <mergeCell ref="I55:K55"/>
    <mergeCell ref="C29:E29"/>
    <mergeCell ref="C30:E30"/>
    <mergeCell ref="C31:E31"/>
    <mergeCell ref="C32:E32"/>
    <mergeCell ref="C33:E33"/>
    <mergeCell ref="C34:E34"/>
    <mergeCell ref="C35:E35"/>
    <mergeCell ref="B52:F52"/>
    <mergeCell ref="G52:K52"/>
    <mergeCell ref="B40:K40"/>
    <mergeCell ref="B41:K41"/>
    <mergeCell ref="J2:K2"/>
    <mergeCell ref="C20:E20"/>
    <mergeCell ref="B36:F36"/>
    <mergeCell ref="B8:K10"/>
    <mergeCell ref="B38:K39"/>
    <mergeCell ref="B7:K7"/>
    <mergeCell ref="B13:D13"/>
    <mergeCell ref="B11:K11"/>
    <mergeCell ref="B18:K18"/>
    <mergeCell ref="C26:E26"/>
    <mergeCell ref="C27:E27"/>
    <mergeCell ref="C28:E28"/>
    <mergeCell ref="C24:E24"/>
    <mergeCell ref="C25:E25"/>
    <mergeCell ref="C21:E21"/>
    <mergeCell ref="C22:E22"/>
    <mergeCell ref="B78:K78"/>
    <mergeCell ref="I59:K59"/>
    <mergeCell ref="D60:F60"/>
    <mergeCell ref="I60:K60"/>
    <mergeCell ref="D61:F61"/>
    <mergeCell ref="I61:K61"/>
    <mergeCell ref="B63:K63"/>
    <mergeCell ref="B64:K65"/>
    <mergeCell ref="D67:F67"/>
    <mergeCell ref="I67:K67"/>
    <mergeCell ref="D68:F68"/>
    <mergeCell ref="I68:K68"/>
    <mergeCell ref="D69:F69"/>
    <mergeCell ref="H69:J69"/>
    <mergeCell ref="D59:F59"/>
    <mergeCell ref="D73:F73"/>
    <mergeCell ref="I73:K73"/>
    <mergeCell ref="D74:F74"/>
    <mergeCell ref="I74:K74"/>
    <mergeCell ref="D75:F75"/>
    <mergeCell ref="J14:K14"/>
    <mergeCell ref="J15:K15"/>
    <mergeCell ref="J16:K16"/>
    <mergeCell ref="B14:D14"/>
    <mergeCell ref="B15:D15"/>
    <mergeCell ref="B16:D16"/>
    <mergeCell ref="I56:K56"/>
    <mergeCell ref="D57:F57"/>
    <mergeCell ref="I57:K57"/>
    <mergeCell ref="D58:F58"/>
    <mergeCell ref="I58:K58"/>
    <mergeCell ref="D56:F56"/>
  </mergeCells>
  <conditionalFormatting sqref="G36:K36 B36">
    <cfRule type="expression" dxfId="13" priority="16" stopIfTrue="1">
      <formula>$D36="x"</formula>
    </cfRule>
  </conditionalFormatting>
  <conditionalFormatting sqref="E1:E5 B37:C37 C21 C35:E35 I3:I5 F2:H2 B38 B6:B9">
    <cfRule type="cellIs" dxfId="12" priority="14" stopIfTrue="1" operator="equal">
      <formula>"x"</formula>
    </cfRule>
    <cfRule type="cellIs" dxfId="11" priority="15" stopIfTrue="1" operator="equal">
      <formula>"X"</formula>
    </cfRule>
  </conditionalFormatting>
  <conditionalFormatting sqref="K21:K22 C21 K35 F21:F22 C23:F35">
    <cfRule type="expression" dxfId="10" priority="17" stopIfTrue="1">
      <formula>$F21="x"</formula>
    </cfRule>
  </conditionalFormatting>
  <conditionalFormatting sqref="C23:E34">
    <cfRule type="cellIs" dxfId="9" priority="8" stopIfTrue="1" operator="equal">
      <formula>"x"</formula>
    </cfRule>
    <cfRule type="cellIs" dxfId="8" priority="9" stopIfTrue="1" operator="equal">
      <formula>"X"</formula>
    </cfRule>
  </conditionalFormatting>
  <conditionalFormatting sqref="K23:K34">
    <cfRule type="expression" dxfId="7" priority="10" stopIfTrue="1">
      <formula>$F23="x"</formula>
    </cfRule>
  </conditionalFormatting>
  <conditionalFormatting sqref="C22:E22">
    <cfRule type="cellIs" dxfId="6" priority="5" stopIfTrue="1" operator="equal">
      <formula>"x"</formula>
    </cfRule>
    <cfRule type="cellIs" dxfId="5" priority="6" stopIfTrue="1" operator="equal">
      <formula>"X"</formula>
    </cfRule>
  </conditionalFormatting>
  <conditionalFormatting sqref="C22:E22">
    <cfRule type="expression" dxfId="4" priority="7" stopIfTrue="1">
      <formula>$F22="x"</formula>
    </cfRule>
  </conditionalFormatting>
  <conditionalFormatting sqref="B11">
    <cfRule type="cellIs" dxfId="3" priority="3" stopIfTrue="1" operator="equal">
      <formula>"x"</formula>
    </cfRule>
    <cfRule type="cellIs" dxfId="2" priority="4" stopIfTrue="1" operator="equal">
      <formula>"X"</formula>
    </cfRule>
  </conditionalFormatting>
  <conditionalFormatting sqref="B18">
    <cfRule type="cellIs" dxfId="1" priority="1" stopIfTrue="1" operator="equal">
      <formula>"x"</formula>
    </cfRule>
    <cfRule type="cellIs" dxfId="0" priority="2" stopIfTrue="1" operator="equal">
      <formula>"X"</formula>
    </cfRule>
  </conditionalFormatting>
  <dataValidations disablePrompts="1" count="1">
    <dataValidation type="list" allowBlank="1" showInputMessage="1" showErrorMessage="1" sqref="F21:F35" xr:uid="{3FA7CDD3-F934-469E-89F7-A5C832D84625}">
      <formula1>"Yes,No"</formula1>
    </dataValidation>
  </dataValidations>
  <printOptions horizontalCentered="1"/>
  <pageMargins left="0.32" right="0.27" top="0.28000000000000003" bottom="0.56000000000000005" header="0.18" footer="0.23"/>
  <pageSetup fitToHeight="2" orientation="portrait" r:id="rId1"/>
  <headerFooter alignWithMargins="0">
    <oddFooter>&amp;CPage &amp;P of &amp;N</oddFooter>
  </headerFooter>
  <rowBreaks count="1" manualBreakCount="1">
    <brk id="51" min="1" max="10" man="1"/>
  </rowBreaks>
  <ignoredErrors>
    <ignoredError sqref="D55:F61 I55:K61"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B1:P44"/>
  <sheetViews>
    <sheetView zoomScaleNormal="100" workbookViewId="0">
      <selection activeCell="B1" sqref="B1"/>
    </sheetView>
  </sheetViews>
  <sheetFormatPr defaultRowHeight="12.75" x14ac:dyDescent="0.2"/>
  <cols>
    <col min="1" max="1" width="4.875" style="3" customWidth="1"/>
    <col min="2" max="2" width="31.75" style="3" customWidth="1"/>
    <col min="3" max="3" width="6.625" style="3" customWidth="1"/>
    <col min="4" max="4" width="16.125" style="3" bestFit="1" customWidth="1"/>
    <col min="5" max="5" width="25.5" style="3" customWidth="1"/>
    <col min="6" max="11" width="9" style="3"/>
    <col min="12" max="12" width="27.875" style="3" customWidth="1"/>
    <col min="13" max="16384" width="9" style="3"/>
  </cols>
  <sheetData>
    <row r="1" spans="2:16" ht="18.75" customHeight="1" x14ac:dyDescent="0.2"/>
    <row r="2" spans="2:16" x14ac:dyDescent="0.2">
      <c r="B2" s="119" t="s">
        <v>14</v>
      </c>
    </row>
    <row r="3" spans="2:16" x14ac:dyDescent="0.2">
      <c r="B3" s="120" t="s">
        <v>15</v>
      </c>
    </row>
    <row r="4" spans="2:16" x14ac:dyDescent="0.2">
      <c r="B4" s="120" t="s">
        <v>17</v>
      </c>
    </row>
    <row r="5" spans="2:16" x14ac:dyDescent="0.2">
      <c r="B5" s="121" t="s">
        <v>18</v>
      </c>
    </row>
    <row r="6" spans="2:16" x14ac:dyDescent="0.2">
      <c r="H6" s="4"/>
      <c r="I6" s="4"/>
      <c r="J6" s="4"/>
      <c r="K6" s="4"/>
      <c r="L6" s="4"/>
      <c r="M6" s="4"/>
    </row>
    <row r="7" spans="2:16" x14ac:dyDescent="0.2">
      <c r="B7" s="113" t="s">
        <v>13</v>
      </c>
      <c r="C7" s="111"/>
      <c r="O7" s="4"/>
      <c r="P7" s="4"/>
    </row>
    <row r="8" spans="2:16" x14ac:dyDescent="0.2">
      <c r="B8" s="120" t="s">
        <v>0</v>
      </c>
      <c r="C8" s="116"/>
      <c r="M8" s="4"/>
      <c r="N8" s="4"/>
    </row>
    <row r="9" spans="2:16" x14ac:dyDescent="0.2">
      <c r="B9" s="120" t="s">
        <v>16</v>
      </c>
      <c r="C9" s="116"/>
      <c r="O9" s="4"/>
      <c r="P9" s="4"/>
    </row>
    <row r="10" spans="2:16" x14ac:dyDescent="0.2">
      <c r="B10" s="121" t="s">
        <v>28</v>
      </c>
      <c r="C10" s="116"/>
      <c r="O10" s="4"/>
      <c r="P10" s="4"/>
    </row>
    <row r="11" spans="2:16" x14ac:dyDescent="0.2">
      <c r="C11" s="116"/>
      <c r="O11" s="4"/>
      <c r="P11" s="4"/>
    </row>
    <row r="12" spans="2:16" x14ac:dyDescent="0.2">
      <c r="B12" s="113" t="s">
        <v>106</v>
      </c>
      <c r="C12" s="4"/>
      <c r="O12" s="4"/>
      <c r="P12" s="4"/>
    </row>
    <row r="13" spans="2:16" x14ac:dyDescent="0.2">
      <c r="B13" s="114" t="s">
        <v>9</v>
      </c>
    </row>
    <row r="14" spans="2:16" x14ac:dyDescent="0.2">
      <c r="B14" s="114" t="s">
        <v>10</v>
      </c>
      <c r="C14" s="117"/>
    </row>
    <row r="15" spans="2:16" x14ac:dyDescent="0.2">
      <c r="B15" s="114" t="s">
        <v>11</v>
      </c>
      <c r="C15" s="118"/>
    </row>
    <row r="16" spans="2:16" x14ac:dyDescent="0.2">
      <c r="B16" s="115" t="s">
        <v>19</v>
      </c>
      <c r="C16" s="118"/>
    </row>
    <row r="17" spans="2:3" x14ac:dyDescent="0.2">
      <c r="B17" s="4"/>
      <c r="C17" s="118"/>
    </row>
    <row r="18" spans="2:3" x14ac:dyDescent="0.2">
      <c r="B18" s="112" t="s">
        <v>105</v>
      </c>
      <c r="C18" s="118"/>
    </row>
    <row r="19" spans="2:3" x14ac:dyDescent="0.2">
      <c r="B19" s="109" t="s">
        <v>36</v>
      </c>
      <c r="C19" s="118"/>
    </row>
    <row r="20" spans="2:3" x14ac:dyDescent="0.2">
      <c r="B20" s="109" t="s">
        <v>37</v>
      </c>
      <c r="C20" s="118"/>
    </row>
    <row r="21" spans="2:3" x14ac:dyDescent="0.2">
      <c r="B21" s="109" t="s">
        <v>38</v>
      </c>
      <c r="C21" s="118"/>
    </row>
    <row r="22" spans="2:3" x14ac:dyDescent="0.2">
      <c r="B22" s="109" t="s">
        <v>39</v>
      </c>
      <c r="C22" s="118"/>
    </row>
    <row r="23" spans="2:3" x14ac:dyDescent="0.2">
      <c r="B23" s="109" t="s">
        <v>40</v>
      </c>
      <c r="C23" s="118"/>
    </row>
    <row r="24" spans="2:3" x14ac:dyDescent="0.2">
      <c r="B24" s="109" t="s">
        <v>12</v>
      </c>
      <c r="C24" s="118"/>
    </row>
    <row r="25" spans="2:3" x14ac:dyDescent="0.2">
      <c r="B25" s="109" t="s">
        <v>41</v>
      </c>
      <c r="C25" s="118"/>
    </row>
    <row r="26" spans="2:3" x14ac:dyDescent="0.2">
      <c r="B26" s="109" t="s">
        <v>42</v>
      </c>
      <c r="C26" s="118"/>
    </row>
    <row r="27" spans="2:3" x14ac:dyDescent="0.2">
      <c r="B27" s="109" t="s">
        <v>43</v>
      </c>
      <c r="C27" s="118"/>
    </row>
    <row r="28" spans="2:3" x14ac:dyDescent="0.2">
      <c r="B28" s="109" t="s">
        <v>3</v>
      </c>
      <c r="C28" s="118"/>
    </row>
    <row r="29" spans="2:3" x14ac:dyDescent="0.2">
      <c r="B29" s="109" t="s">
        <v>44</v>
      </c>
      <c r="C29" s="118"/>
    </row>
    <row r="30" spans="2:3" x14ac:dyDescent="0.2">
      <c r="B30" s="109" t="s">
        <v>45</v>
      </c>
      <c r="C30" s="118"/>
    </row>
    <row r="31" spans="2:3" x14ac:dyDescent="0.2">
      <c r="B31" s="109" t="s">
        <v>46</v>
      </c>
      <c r="C31" s="118"/>
    </row>
    <row r="32" spans="2:3" x14ac:dyDescent="0.2">
      <c r="B32" s="109" t="s">
        <v>47</v>
      </c>
      <c r="C32" s="118"/>
    </row>
    <row r="33" spans="2:3" x14ac:dyDescent="0.2">
      <c r="B33" s="109" t="s">
        <v>2</v>
      </c>
      <c r="C33" s="118"/>
    </row>
    <row r="34" spans="2:3" x14ac:dyDescent="0.2">
      <c r="B34" s="109" t="s">
        <v>48</v>
      </c>
    </row>
    <row r="35" spans="2:3" x14ac:dyDescent="0.2">
      <c r="B35" s="109" t="s">
        <v>49</v>
      </c>
    </row>
    <row r="36" spans="2:3" x14ac:dyDescent="0.2">
      <c r="B36" s="109" t="s">
        <v>50</v>
      </c>
    </row>
    <row r="37" spans="2:3" x14ac:dyDescent="0.2">
      <c r="B37" s="109" t="s">
        <v>51</v>
      </c>
    </row>
    <row r="38" spans="2:3" x14ac:dyDescent="0.2">
      <c r="B38" s="110" t="s">
        <v>52</v>
      </c>
    </row>
    <row r="40" spans="2:3" x14ac:dyDescent="0.2">
      <c r="B40" s="113" t="s">
        <v>140</v>
      </c>
    </row>
    <row r="41" spans="2:3" x14ac:dyDescent="0.2">
      <c r="B41" s="114" t="s">
        <v>101</v>
      </c>
    </row>
    <row r="42" spans="2:3" x14ac:dyDescent="0.2">
      <c r="B42" s="114" t="s">
        <v>146</v>
      </c>
    </row>
    <row r="43" spans="2:3" x14ac:dyDescent="0.2">
      <c r="B43" s="114" t="s">
        <v>135</v>
      </c>
    </row>
    <row r="44" spans="2:3" x14ac:dyDescent="0.2">
      <c r="B44" s="115" t="s">
        <v>147</v>
      </c>
    </row>
  </sheetData>
  <sheetProtection password="C45C"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BR3"/>
  <sheetViews>
    <sheetView workbookViewId="0">
      <selection activeCell="A3" sqref="A3"/>
    </sheetView>
  </sheetViews>
  <sheetFormatPr defaultRowHeight="12" x14ac:dyDescent="0.2"/>
  <cols>
    <col min="1" max="1" width="10.5" style="172" customWidth="1"/>
    <col min="2" max="2" width="9" style="172"/>
    <col min="3" max="3" width="14.25" style="172" customWidth="1"/>
    <col min="4" max="4" width="12.125" style="172" customWidth="1"/>
    <col min="5" max="45" width="9" style="172"/>
    <col min="46" max="46" width="11.125" style="172" customWidth="1"/>
    <col min="47" max="16384" width="9" style="172"/>
  </cols>
  <sheetData>
    <row r="1" spans="1:70" s="185" customFormat="1" ht="16.5" customHeight="1" x14ac:dyDescent="0.2">
      <c r="A1" s="314" t="s">
        <v>128</v>
      </c>
      <c r="B1" s="309" t="s">
        <v>101</v>
      </c>
      <c r="C1" s="310"/>
      <c r="D1" s="310"/>
      <c r="E1" s="310"/>
      <c r="F1" s="310"/>
      <c r="G1" s="310"/>
      <c r="H1" s="310"/>
      <c r="I1" s="310"/>
      <c r="J1" s="310"/>
      <c r="K1" s="310"/>
      <c r="L1" s="311"/>
      <c r="M1" s="309" t="s">
        <v>134</v>
      </c>
      <c r="N1" s="310"/>
      <c r="O1" s="310"/>
      <c r="P1" s="310"/>
      <c r="Q1" s="310"/>
      <c r="R1" s="311"/>
      <c r="S1" s="309" t="s">
        <v>135</v>
      </c>
      <c r="T1" s="310"/>
      <c r="U1" s="310"/>
      <c r="V1" s="310"/>
      <c r="W1" s="310"/>
      <c r="X1" s="311"/>
      <c r="Y1" s="309" t="s">
        <v>144</v>
      </c>
      <c r="Z1" s="310"/>
      <c r="AA1" s="310"/>
      <c r="AB1" s="310"/>
      <c r="AC1" s="310"/>
      <c r="AD1" s="310"/>
      <c r="AE1" s="309" t="s">
        <v>159</v>
      </c>
      <c r="AF1" s="310"/>
      <c r="AG1" s="310"/>
      <c r="AH1" s="310"/>
      <c r="AI1" s="310"/>
      <c r="AJ1" s="310"/>
      <c r="AK1" s="310"/>
      <c r="AL1" s="310"/>
      <c r="AM1" s="310"/>
      <c r="AN1" s="310"/>
      <c r="AO1" s="311"/>
      <c r="AP1" s="309" t="s">
        <v>136</v>
      </c>
      <c r="AQ1" s="310"/>
      <c r="AR1" s="310"/>
      <c r="AS1" s="311"/>
      <c r="AT1" s="316" t="s">
        <v>137</v>
      </c>
      <c r="AU1" s="309" t="s">
        <v>138</v>
      </c>
      <c r="AV1" s="310"/>
      <c r="AW1" s="310"/>
      <c r="AX1" s="311"/>
      <c r="AY1" s="309" t="s">
        <v>148</v>
      </c>
      <c r="AZ1" s="310"/>
      <c r="BA1" s="310"/>
      <c r="BB1" s="310"/>
      <c r="BC1" s="310"/>
      <c r="BD1" s="310"/>
      <c r="BE1" s="309" t="s">
        <v>150</v>
      </c>
      <c r="BF1" s="310"/>
      <c r="BG1" s="310"/>
      <c r="BH1" s="310"/>
      <c r="BI1" s="310"/>
      <c r="BJ1" s="311"/>
      <c r="BK1" s="309" t="s">
        <v>141</v>
      </c>
      <c r="BL1" s="310"/>
      <c r="BM1" s="310"/>
      <c r="BN1" s="311"/>
      <c r="BO1" s="312" t="s">
        <v>152</v>
      </c>
      <c r="BP1" s="312"/>
      <c r="BQ1" s="312"/>
      <c r="BR1" s="313"/>
    </row>
    <row r="2" spans="1:70" s="173" customFormat="1" ht="51" x14ac:dyDescent="0.2">
      <c r="A2" s="315"/>
      <c r="B2" s="174" t="s">
        <v>31</v>
      </c>
      <c r="C2" s="175" t="s">
        <v>98</v>
      </c>
      <c r="D2" s="175" t="s">
        <v>99</v>
      </c>
      <c r="E2" s="175" t="s">
        <v>34</v>
      </c>
      <c r="F2" s="175" t="s">
        <v>60</v>
      </c>
      <c r="G2" s="175" t="s">
        <v>59</v>
      </c>
      <c r="H2" s="175" t="s">
        <v>35</v>
      </c>
      <c r="I2" s="175" t="s">
        <v>4</v>
      </c>
      <c r="J2" s="175" t="s">
        <v>129</v>
      </c>
      <c r="K2" s="175" t="s">
        <v>130</v>
      </c>
      <c r="L2" s="176" t="s">
        <v>131</v>
      </c>
      <c r="M2" s="177" t="s">
        <v>31</v>
      </c>
      <c r="N2" s="178" t="s">
        <v>32</v>
      </c>
      <c r="O2" s="178" t="s">
        <v>100</v>
      </c>
      <c r="P2" s="178" t="s">
        <v>34</v>
      </c>
      <c r="Q2" s="178" t="s">
        <v>35</v>
      </c>
      <c r="R2" s="179" t="s">
        <v>4</v>
      </c>
      <c r="S2" s="177" t="s">
        <v>31</v>
      </c>
      <c r="T2" s="178" t="s">
        <v>32</v>
      </c>
      <c r="U2" s="178" t="s">
        <v>33</v>
      </c>
      <c r="V2" s="178" t="s">
        <v>34</v>
      </c>
      <c r="W2" s="178" t="s">
        <v>35</v>
      </c>
      <c r="X2" s="179" t="s">
        <v>4</v>
      </c>
      <c r="Y2" s="177" t="s">
        <v>145</v>
      </c>
      <c r="Z2" s="178" t="s">
        <v>31</v>
      </c>
      <c r="AA2" s="178" t="s">
        <v>32</v>
      </c>
      <c r="AB2" s="178" t="s">
        <v>33</v>
      </c>
      <c r="AC2" s="178" t="s">
        <v>34</v>
      </c>
      <c r="AD2" s="178" t="s">
        <v>35</v>
      </c>
      <c r="AE2" s="191" t="s">
        <v>160</v>
      </c>
      <c r="AF2" s="191" t="s">
        <v>165</v>
      </c>
      <c r="AG2" s="191" t="s">
        <v>166</v>
      </c>
      <c r="AH2" s="191" t="s">
        <v>119</v>
      </c>
      <c r="AI2" s="191" t="s">
        <v>157</v>
      </c>
      <c r="AJ2" s="191" t="s">
        <v>162</v>
      </c>
      <c r="AK2" s="191" t="s">
        <v>164</v>
      </c>
      <c r="AL2" s="191" t="s">
        <v>163</v>
      </c>
      <c r="AM2" s="191" t="s">
        <v>164</v>
      </c>
      <c r="AN2" s="191" t="s">
        <v>121</v>
      </c>
      <c r="AO2" s="191" t="s">
        <v>158</v>
      </c>
      <c r="AP2" s="191" t="s">
        <v>139</v>
      </c>
      <c r="AQ2" s="190" t="s">
        <v>119</v>
      </c>
      <c r="AR2" s="190" t="s">
        <v>120</v>
      </c>
      <c r="AS2" s="190" t="s">
        <v>121</v>
      </c>
      <c r="AT2" s="317"/>
      <c r="AU2" s="177" t="s">
        <v>124</v>
      </c>
      <c r="AV2" s="178" t="s">
        <v>27</v>
      </c>
      <c r="AW2" s="178" t="s">
        <v>125</v>
      </c>
      <c r="AX2" s="179" t="s">
        <v>126</v>
      </c>
      <c r="AY2" s="178" t="s">
        <v>149</v>
      </c>
      <c r="AZ2" s="178" t="s">
        <v>114</v>
      </c>
      <c r="BA2" s="178" t="s">
        <v>123</v>
      </c>
      <c r="BB2" s="178" t="s">
        <v>115</v>
      </c>
      <c r="BC2" s="178" t="s">
        <v>107</v>
      </c>
      <c r="BD2" s="179" t="s">
        <v>108</v>
      </c>
      <c r="BE2" s="177" t="s">
        <v>149</v>
      </c>
      <c r="BF2" s="178" t="s">
        <v>114</v>
      </c>
      <c r="BG2" s="178" t="s">
        <v>123</v>
      </c>
      <c r="BH2" s="178" t="s">
        <v>115</v>
      </c>
      <c r="BI2" s="178" t="s">
        <v>107</v>
      </c>
      <c r="BJ2" s="179" t="s">
        <v>108</v>
      </c>
      <c r="BK2" s="192" t="s">
        <v>142</v>
      </c>
      <c r="BL2" s="193" t="s">
        <v>143</v>
      </c>
      <c r="BM2" s="193" t="s">
        <v>114</v>
      </c>
      <c r="BN2" s="193" t="s">
        <v>151</v>
      </c>
      <c r="BO2" s="194" t="s">
        <v>153</v>
      </c>
      <c r="BP2" s="194" t="s">
        <v>154</v>
      </c>
      <c r="BQ2" s="194" t="s">
        <v>155</v>
      </c>
      <c r="BR2" s="194" t="s">
        <v>156</v>
      </c>
    </row>
    <row r="3" spans="1:70" s="184" customFormat="1" ht="15.75" customHeight="1" x14ac:dyDescent="0.2">
      <c r="A3" s="180">
        <f>ApprovalCode</f>
        <v>0</v>
      </c>
      <c r="B3" s="181">
        <f>CompanyName_Participant</f>
        <v>0</v>
      </c>
      <c r="C3" s="182">
        <f>'1-General info'!C18:D18</f>
        <v>0</v>
      </c>
      <c r="D3" s="182">
        <f>'1-General info'!C19:D19</f>
        <v>0</v>
      </c>
      <c r="E3" s="182">
        <f>ContactName_Participant</f>
        <v>0</v>
      </c>
      <c r="F3" s="182">
        <f>MailingAddress_Participant</f>
        <v>0</v>
      </c>
      <c r="G3" s="182">
        <f>MailingCSZ_Participant</f>
        <v>0</v>
      </c>
      <c r="H3" s="182">
        <f>Phone_Participant</f>
        <v>0</v>
      </c>
      <c r="I3" s="182">
        <f>Email_Participant</f>
        <v>0</v>
      </c>
      <c r="J3" s="182">
        <f>'1-General info'!ElectricUtility</f>
        <v>0</v>
      </c>
      <c r="K3" s="182">
        <f>BuildingSize</f>
        <v>0</v>
      </c>
      <c r="L3" s="183">
        <f>FacilityType</f>
        <v>0</v>
      </c>
      <c r="M3" s="181" t="e">
        <f>CompanyName_Owner</f>
        <v>#REF!</v>
      </c>
      <c r="N3" s="182" t="e">
        <f>MailingAddress_Owner</f>
        <v>#REF!</v>
      </c>
      <c r="O3" s="182" t="e">
        <f>MailingCSZ_Owner</f>
        <v>#REF!</v>
      </c>
      <c r="P3" s="182" t="e">
        <f>ContactName_Owner</f>
        <v>#REF!</v>
      </c>
      <c r="Q3" s="182" t="e">
        <f>Phone_Owner</f>
        <v>#REF!</v>
      </c>
      <c r="R3" s="183">
        <f>Email_Owner</f>
        <v>0</v>
      </c>
      <c r="S3" s="181">
        <f>CompanyName_RSP</f>
        <v>0</v>
      </c>
      <c r="T3" s="182">
        <f>MailingAddress_RSP</f>
        <v>0</v>
      </c>
      <c r="U3" s="182">
        <f>MailingCSZ_RSP</f>
        <v>0</v>
      </c>
      <c r="V3" s="182">
        <f>ContactName_RSP</f>
        <v>0</v>
      </c>
      <c r="W3" s="182">
        <f>Phone_RSP</f>
        <v>0</v>
      </c>
      <c r="X3" s="183">
        <f>Email_RSP</f>
        <v>0</v>
      </c>
      <c r="Y3" s="181">
        <f>PayeeEntity</f>
        <v>0</v>
      </c>
      <c r="Z3" s="182" t="str">
        <f>PayeeCompany</f>
        <v/>
      </c>
      <c r="AA3" s="182" t="str">
        <f>PayeeAddress</f>
        <v/>
      </c>
      <c r="AB3" s="182" t="str">
        <f>PayeeCSZ</f>
        <v/>
      </c>
      <c r="AC3" s="182" t="str">
        <f>PayeeContact</f>
        <v/>
      </c>
      <c r="AD3" s="182" t="str">
        <f>PayeePhone</f>
        <v/>
      </c>
      <c r="AE3" s="196" t="s">
        <v>167</v>
      </c>
      <c r="AF3" s="197">
        <v>1</v>
      </c>
      <c r="AG3" s="197">
        <v>1</v>
      </c>
      <c r="AH3" s="196" t="s">
        <v>161</v>
      </c>
      <c r="AI3" s="197">
        <v>1</v>
      </c>
      <c r="AJ3" s="196" t="s">
        <v>161</v>
      </c>
      <c r="AK3" s="197">
        <v>1</v>
      </c>
      <c r="AL3" s="196" t="s">
        <v>161</v>
      </c>
      <c r="AM3" s="197">
        <v>1</v>
      </c>
      <c r="AN3" s="196" t="s">
        <v>161</v>
      </c>
      <c r="AO3" s="197">
        <v>1</v>
      </c>
      <c r="AP3" s="195" t="e">
        <f>StudyCost</f>
        <v>#REF!</v>
      </c>
      <c r="AQ3" s="180" t="e">
        <f>0.15*StudyCost</f>
        <v>#REF!</v>
      </c>
      <c r="AR3" s="180" t="e">
        <f>0.7*StudyCost</f>
        <v>#REF!</v>
      </c>
      <c r="AS3" s="180" t="e">
        <f>0.15*StudyCost</f>
        <v>#REF!</v>
      </c>
      <c r="AT3" s="186" t="e">
        <f>CustomerCommitment</f>
        <v>#REF!</v>
      </c>
      <c r="AU3" s="198">
        <f>'4-Addendum'!E14</f>
        <v>0</v>
      </c>
      <c r="AV3" s="199">
        <f>'4-Addendum'!F16</f>
        <v>0</v>
      </c>
      <c r="AW3" s="199">
        <f>'4-Addendum'!G14</f>
        <v>0</v>
      </c>
      <c r="AX3" s="200">
        <f>'4-Addendum'!H16</f>
        <v>0</v>
      </c>
      <c r="AY3" s="188">
        <f>COUNT('4-Addendum'!C21:E35)</f>
        <v>0</v>
      </c>
      <c r="AZ3" s="201">
        <f>SUM('4-Addendum'!G21:G35)</f>
        <v>0</v>
      </c>
      <c r="BA3" s="201">
        <f>SUM('4-Addendum'!H21:H35)</f>
        <v>0</v>
      </c>
      <c r="BB3" s="201">
        <f>SUM('4-Addendum'!I21:I35)</f>
        <v>0</v>
      </c>
      <c r="BC3" s="201">
        <f>SUM('4-Addendum'!J21:J35)</f>
        <v>0</v>
      </c>
      <c r="BD3" s="204" t="str">
        <f>IFERROR(BC3/BB3,"")</f>
        <v/>
      </c>
      <c r="BE3" s="187">
        <f>COUNT('4-Addendum'!F21:F35)</f>
        <v>0</v>
      </c>
      <c r="BF3" s="201">
        <f>'4-Addendum'!G36</f>
        <v>0</v>
      </c>
      <c r="BG3" s="201">
        <f>'4-Addendum'!H36</f>
        <v>0</v>
      </c>
      <c r="BH3" s="201">
        <f>'4-Addendum'!I36</f>
        <v>0</v>
      </c>
      <c r="BI3" s="201">
        <f>'4-Addendum'!J36</f>
        <v>0</v>
      </c>
      <c r="BJ3" s="201" t="str">
        <f>'4-Addendum'!K36</f>
        <v/>
      </c>
      <c r="BK3" s="202">
        <v>0.85</v>
      </c>
      <c r="BL3" s="203">
        <v>5</v>
      </c>
      <c r="BM3" s="182">
        <f>BK3*BF3</f>
        <v>0</v>
      </c>
      <c r="BN3" s="183" t="str">
        <f>IFERROR(AP3/BM3,"")</f>
        <v/>
      </c>
      <c r="BO3" s="202"/>
      <c r="BP3" s="205"/>
      <c r="BQ3" s="205"/>
      <c r="BR3" s="206"/>
    </row>
  </sheetData>
  <sheetProtection password="C45C" sheet="1" objects="1" scenarios="1"/>
  <mergeCells count="13">
    <mergeCell ref="BK1:BN1"/>
    <mergeCell ref="BO1:BR1"/>
    <mergeCell ref="AP1:AS1"/>
    <mergeCell ref="AE1:AO1"/>
    <mergeCell ref="A1:A2"/>
    <mergeCell ref="AT1:AT2"/>
    <mergeCell ref="AU1:AX1"/>
    <mergeCell ref="B1:L1"/>
    <mergeCell ref="M1:R1"/>
    <mergeCell ref="S1:X1"/>
    <mergeCell ref="Y1:AD1"/>
    <mergeCell ref="AY1:BD1"/>
    <mergeCell ref="BE1:BJ1"/>
  </mergeCells>
  <dataValidations count="2">
    <dataValidation type="list" allowBlank="1" showInputMessage="1" showErrorMessage="1" sqref="AE3" xr:uid="{3A5048A9-BEB2-4681-94DC-87B90FA79031}">
      <formula1>"Startup,Planning,Investigation,Implementation,Verification,Complete,Cancelled"</formula1>
    </dataValidation>
    <dataValidation type="list" allowBlank="1" showInputMessage="1" showErrorMessage="1" sqref="AH3 AJ3 AL3 AN3" xr:uid="{1B2D01DA-32D5-47AD-B8ED-869CFFB4F9D6}">
      <formula1>"Not started,underway,paid,cancelled"</formula1>
    </dataValidation>
  </dataValidations>
  <pageMargins left="0.7" right="0.7" top="0.75" bottom="0.75" header="0.3" footer="0.3"/>
  <pageSetup orientation="portrait" r:id="rId1"/>
  <ignoredErrors>
    <ignoredError sqref="AR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8A86BC96C3274D8F5D75DA68C56E03" ma:contentTypeVersion="0" ma:contentTypeDescription="Create a new document." ma:contentTypeScope="" ma:versionID="4fb5bfd0959b9f7fb0545128df9f4928">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47AD76-EA3F-4A61-B805-046C16C480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B95091D-9473-4D70-A337-FC1D4E10AC99}">
  <ds:schemaRefs>
    <ds:schemaRef ds:uri="http://purl.org/dc/terms/"/>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70D1E3B7-10A3-4088-93AA-88ED25A22C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31</vt:i4>
      </vt:variant>
    </vt:vector>
  </HeadingPairs>
  <TitlesOfParts>
    <vt:vector size="37" baseType="lpstr">
      <vt:lpstr>1-General info</vt:lpstr>
      <vt:lpstr>2-Facility info</vt:lpstr>
      <vt:lpstr>3-Agreement</vt:lpstr>
      <vt:lpstr>4-Addendum</vt:lpstr>
      <vt:lpstr>List Lookup</vt:lpstr>
      <vt:lpstr>Export</vt:lpstr>
      <vt:lpstr>ApprovalCode</vt:lpstr>
      <vt:lpstr>BuildingSize</vt:lpstr>
      <vt:lpstr>CompanyName_Participant</vt:lpstr>
      <vt:lpstr>CompanyName_RSP</vt:lpstr>
      <vt:lpstr>ContactName_Participant</vt:lpstr>
      <vt:lpstr>ContactName_RSP</vt:lpstr>
      <vt:lpstr>'1-General info'!ElectricUtility</vt:lpstr>
      <vt:lpstr>Email_Owner</vt:lpstr>
      <vt:lpstr>Email_Participant</vt:lpstr>
      <vt:lpstr>Email_RSP</vt:lpstr>
      <vt:lpstr>Facility_Types</vt:lpstr>
      <vt:lpstr>FacilityType</vt:lpstr>
      <vt:lpstr>MailingAddress_Participant</vt:lpstr>
      <vt:lpstr>MailingAddress_RSP</vt:lpstr>
      <vt:lpstr>MailingCSZ_Participant</vt:lpstr>
      <vt:lpstr>MailingCSZ_RSP</vt:lpstr>
      <vt:lpstr>PayeeAddress</vt:lpstr>
      <vt:lpstr>PayeeCompany</vt:lpstr>
      <vt:lpstr>PayeeContact</vt:lpstr>
      <vt:lpstr>PayeeCSZ</vt:lpstr>
      <vt:lpstr>PayeeEntity</vt:lpstr>
      <vt:lpstr>PayeeEntityList</vt:lpstr>
      <vt:lpstr>PayeePhone</vt:lpstr>
      <vt:lpstr>Phone_Participant</vt:lpstr>
      <vt:lpstr>Phone_RSP</vt:lpstr>
      <vt:lpstr>pmcontract1</vt:lpstr>
      <vt:lpstr>'1-General info'!Print_Area</vt:lpstr>
      <vt:lpstr>'2-Facility info'!Print_Area</vt:lpstr>
      <vt:lpstr>'3-Agreement'!Print_Area</vt:lpstr>
      <vt:lpstr>'4-Addendum'!Print_Area</vt:lpstr>
      <vt:lpstr>Utilities_Electric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Sieving</dc:creator>
  <cp:lastModifiedBy>Adam Zipperer</cp:lastModifiedBy>
  <cp:lastPrinted>2020-03-02T15:25:07Z</cp:lastPrinted>
  <dcterms:created xsi:type="dcterms:W3CDTF">2010-03-22T20:36:26Z</dcterms:created>
  <dcterms:modified xsi:type="dcterms:W3CDTF">2020-03-02T15:26:15Z</dcterms:modified>
</cp:coreProperties>
</file>